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8.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9.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10.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11.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2.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drawings/drawing1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drawings/drawing14.xml" ContentType="application/vnd.openxmlformats-officedocument.drawing+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drawings/drawing15.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drawings/drawing16.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drawings/drawing17.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18.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drawings/drawing19.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drawings/drawing20.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drawings/drawing21.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22.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drawings/drawing2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drawings/drawing24.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drawings/drawing25.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drawings/drawing26.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drawings/drawing27.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drawings/drawing2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drawings/drawing2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drawings/drawing30.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drawings/drawing31.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drawings/drawing32.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drawings/drawing33.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drawings/drawing34.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drawings/drawing35.xml" ContentType="application/vnd.openxmlformats-officedocument.drawing+xml"/>
  <Override PartName="/xl/charts/chart94.xml" ContentType="application/vnd.openxmlformats-officedocument.drawingml.chart+xml"/>
  <Override PartName="/xl/charts/style31.xml" ContentType="application/vnd.ms-office.chartstyle+xml"/>
  <Override PartName="/xl/charts/colors31.xml" ContentType="application/vnd.ms-office.chartcolorstyle+xml"/>
  <Override PartName="/xl/charts/chart95.xml" ContentType="application/vnd.openxmlformats-officedocument.drawingml.chart+xml"/>
  <Override PartName="/xl/charts/style32.xml" ContentType="application/vnd.ms-office.chartstyle+xml"/>
  <Override PartName="/xl/charts/colors32.xml" ContentType="application/vnd.ms-office.chartcolorstyle+xml"/>
  <Override PartName="/xl/charts/chart96.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1.xml" ContentType="application/vnd.openxmlformats-officedocument.themeOverride+xml"/>
  <Override PartName="/xl/drawings/drawing37.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2.xml" ContentType="application/vnd.openxmlformats-officedocument.themeOverride+xml"/>
  <Override PartName="/xl/drawings/drawing38.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3.xml" ContentType="application/vnd.openxmlformats-officedocument.themeOverride+xml"/>
  <Override PartName="/xl/drawings/drawing39.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4.xml" ContentType="application/vnd.openxmlformats-officedocument.themeOverride+xml"/>
  <Override PartName="/xl/drawings/drawing40.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5.xml" ContentType="application/vnd.openxmlformats-officedocument.themeOverride+xml"/>
  <Override PartName="/xl/drawings/drawing41.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charts/chart10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6.xml" ContentType="application/vnd.openxmlformats-officedocument.themeOverride+xml"/>
  <Override PartName="/xl/drawings/drawing42.xml" ContentType="application/vnd.openxmlformats-officedocument.drawing+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37.xml" ContentType="application/vnd.openxmlformats-officedocument.themeOverride+xml"/>
  <Override PartName="/xl/drawings/drawing43.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38.xml" ContentType="application/vnd.openxmlformats-officedocument.themeOverride+xml"/>
  <Override PartName="/xl/drawings/drawing44.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39.xml" ContentType="application/vnd.openxmlformats-officedocument.themeOverride+xml"/>
  <Override PartName="/xl/drawings/drawing45.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0.xml" ContentType="application/vnd.openxmlformats-officedocument.themeOverride+xml"/>
  <Override PartName="/xl/drawings/drawing46.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charts/style44.xml" ContentType="application/vnd.ms-office.chartstyle+xml"/>
  <Override PartName="/xl/charts/colors44.xml" ContentType="application/vnd.ms-office.chartcolorstyle+xml"/>
  <Override PartName="/xl/theme/themeOverride41.xml" ContentType="application/vnd.openxmlformats-officedocument.themeOverride+xml"/>
  <Override PartName="/xl/drawings/drawing47.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2.xml" ContentType="application/vnd.openxmlformats-officedocument.themeOverride+xml"/>
  <Override PartName="/xl/drawings/drawing48.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3.xml" ContentType="application/vnd.openxmlformats-officedocument.themeOverride+xml"/>
  <Override PartName="/xl/drawings/drawing49.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4.xml" ContentType="application/vnd.openxmlformats-officedocument.themeOverride+xml"/>
  <Override PartName="/xl/drawings/drawing50.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5.xml" ContentType="application/vnd.openxmlformats-officedocument.themeOverride+xml"/>
  <Override PartName="/xl/drawings/drawing51.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6.xml" ContentType="application/vnd.openxmlformats-officedocument.themeOverride+xml"/>
  <Override PartName="/xl/drawings/drawing52.xml" ContentType="application/vnd.openxmlformats-officedocument.drawing+xml"/>
  <Override PartName="/xl/charts/chart138.xml" ContentType="application/vnd.openxmlformats-officedocument.drawingml.chart+xml"/>
  <Override PartName="/xl/charts/chart139.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7.xml" ContentType="application/vnd.openxmlformats-officedocument.themeOverride+xml"/>
  <Override PartName="/xl/drawings/drawing53.xml" ContentType="application/vnd.openxmlformats-officedocument.drawing+xml"/>
  <Override PartName="/xl/charts/chart140.xml" ContentType="application/vnd.openxmlformats-officedocument.drawingml.chart+xml"/>
  <Override PartName="/xl/charts/chart141.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48.xml" ContentType="application/vnd.openxmlformats-officedocument.themeOverride+xml"/>
  <Override PartName="/xl/drawings/drawing54.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49.xml" ContentType="application/vnd.openxmlformats-officedocument.themeOverride+xml"/>
  <Override PartName="/xl/drawings/drawing55.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0.xml" ContentType="application/vnd.openxmlformats-officedocument.themeOverride+xml"/>
  <Override PartName="/xl/drawings/drawing56.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1.xml" ContentType="application/vnd.openxmlformats-officedocument.themeOverride+xml"/>
  <Override PartName="/xl/drawings/drawing57.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2.xml" ContentType="application/vnd.openxmlformats-officedocument.themeOverride+xml"/>
  <Override PartName="/xl/drawings/drawing58.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3.xml" ContentType="application/vnd.openxmlformats-officedocument.themeOverride+xml"/>
  <Override PartName="/xl/drawings/drawing59.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4.xml" ContentType="application/vnd.openxmlformats-officedocument.themeOverride+xml"/>
  <Override PartName="/xl/drawings/drawing60.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5.xml" ContentType="application/vnd.openxmlformats-officedocument.themeOverride+xml"/>
  <Override PartName="/xl/drawings/drawing61.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6.xml" ContentType="application/vnd.openxmlformats-officedocument.themeOverride+xml"/>
  <Override PartName="/xl/drawings/drawing62.xml" ContentType="application/vnd.openxmlformats-officedocument.drawing+xml"/>
  <Override PartName="/xl/charts/chart165.xml" ContentType="application/vnd.openxmlformats-officedocument.drawingml.chart+xml"/>
  <Override PartName="/xl/charts/chart166.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57.xml" ContentType="application/vnd.openxmlformats-officedocument.themeOverride+xml"/>
  <Override PartName="/xl/drawings/drawing63.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charts/chart169.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58.xml" ContentType="application/vnd.openxmlformats-officedocument.themeOverride+xml"/>
  <Override PartName="/xl/drawings/drawing64.xml" ContentType="application/vnd.openxmlformats-officedocument.drawing+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59.xml" ContentType="application/vnd.openxmlformats-officedocument.themeOverride+xml"/>
  <Override PartName="/xl/drawings/drawing65.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0.xml" ContentType="application/vnd.openxmlformats-officedocument.themeOverride+xml"/>
  <Override PartName="/xl/drawings/drawing66.xml" ContentType="application/vnd.openxmlformats-officedocument.drawing+xml"/>
  <Override PartName="/xl/charts/chart176.xml" ContentType="application/vnd.openxmlformats-officedocument.drawingml.chart+xml"/>
  <Override PartName="/xl/charts/chart177.xml" ContentType="application/vnd.openxmlformats-officedocument.drawingml.chart+xml"/>
  <Override PartName="/xl/charts/chart178.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1.xml" ContentType="application/vnd.openxmlformats-officedocument.themeOverride+xml"/>
  <Override PartName="/xl/drawings/drawing67.xml" ContentType="application/vnd.openxmlformats-officedocument.drawing+xml"/>
  <Override PartName="/xl/charts/chart179.xml" ContentType="application/vnd.openxmlformats-officedocument.drawingml.chart+xml"/>
  <Override PartName="/xl/charts/chart180.xml" ContentType="application/vnd.openxmlformats-officedocument.drawingml.chart+xml"/>
  <Override PartName="/xl/charts/chart181.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2.xml" ContentType="application/vnd.openxmlformats-officedocument.themeOverride+xml"/>
  <Override PartName="/xl/drawings/drawing68.xml" ContentType="application/vnd.openxmlformats-officedocument.drawing+xml"/>
  <Override PartName="/xl/charts/chart182.xml" ContentType="application/vnd.openxmlformats-officedocument.drawingml.chart+xml"/>
  <Override PartName="/xl/charts/chart183.xml" ContentType="application/vnd.openxmlformats-officedocument.drawingml.chart+xml"/>
  <Override PartName="/xl/charts/chart184.xml" ContentType="application/vnd.openxmlformats-officedocument.drawingml.chart+xml"/>
  <Override PartName="/xl/charts/style66.xml" ContentType="application/vnd.ms-office.chartstyle+xml"/>
  <Override PartName="/xl/charts/colors66.xml" ContentType="application/vnd.ms-office.chartcolorstyle+xml"/>
  <Override PartName="/xl/theme/themeOverride63.xml" ContentType="application/vnd.openxmlformats-officedocument.themeOverride+xml"/>
  <Override PartName="/xl/drawings/drawing69.xml" ContentType="application/vnd.openxmlformats-officedocument.drawing+xml"/>
  <Override PartName="/xl/charts/chart185.xml" ContentType="application/vnd.openxmlformats-officedocument.drawingml.chart+xml"/>
  <Override PartName="/xl/charts/chart186.xml" ContentType="application/vnd.openxmlformats-officedocument.drawingml.chart+xml"/>
  <Override PartName="/xl/charts/chart187.xml" ContentType="application/vnd.openxmlformats-officedocument.drawingml.chart+xml"/>
  <Override PartName="/xl/charts/style67.xml" ContentType="application/vnd.ms-office.chartstyle+xml"/>
  <Override PartName="/xl/charts/colors67.xml" ContentType="application/vnd.ms-office.chartcolorstyle+xml"/>
  <Override PartName="/xl/theme/themeOverride64.xml" ContentType="application/vnd.openxmlformats-officedocument.themeOverride+xml"/>
  <Override PartName="/xl/drawings/drawing70.xml" ContentType="application/vnd.openxmlformats-officedocument.drawing+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xl/charts/style68.xml" ContentType="application/vnd.ms-office.chartstyle+xml"/>
  <Override PartName="/xl/charts/colors68.xml" ContentType="application/vnd.ms-office.chartcolorstyle+xml"/>
  <Override PartName="/xl/theme/themeOverride65.xml" ContentType="application/vnd.openxmlformats-officedocument.themeOverride+xml"/>
  <Override PartName="/xl/drawings/drawing71.xml" ContentType="application/vnd.openxmlformats-officedocument.drawing+xml"/>
  <Override PartName="/xl/charts/chart191.xml" ContentType="application/vnd.openxmlformats-officedocument.drawingml.chart+xml"/>
  <Override PartName="/xl/charts/chart192.xml" ContentType="application/vnd.openxmlformats-officedocument.drawingml.chart+xml"/>
  <Override PartName="/xl/charts/chart193.xml" ContentType="application/vnd.openxmlformats-officedocument.drawingml.chart+xml"/>
  <Override PartName="/xl/charts/style69.xml" ContentType="application/vnd.ms-office.chartstyle+xml"/>
  <Override PartName="/xl/charts/colors69.xml" ContentType="application/vnd.ms-office.chartcolorstyle+xml"/>
  <Override PartName="/xl/theme/themeOverride66.xml" ContentType="application/vnd.openxmlformats-officedocument.themeOverride+xml"/>
  <Override PartName="/xl/drawings/drawing72.xml" ContentType="application/vnd.openxmlformats-officedocument.drawing+xml"/>
  <Override PartName="/xl/charts/chart194.xml" ContentType="application/vnd.openxmlformats-officedocument.drawingml.chart+xml"/>
  <Override PartName="/xl/charts/chart195.xml" ContentType="application/vnd.openxmlformats-officedocument.drawingml.chart+xml"/>
  <Override PartName="/xl/charts/chart196.xml" ContentType="application/vnd.openxmlformats-officedocument.drawingml.chart+xml"/>
  <Override PartName="/xl/charts/style70.xml" ContentType="application/vnd.ms-office.chartstyle+xml"/>
  <Override PartName="/xl/charts/colors70.xml" ContentType="application/vnd.ms-office.chartcolorstyle+xml"/>
  <Override PartName="/xl/theme/themeOverride67.xml" ContentType="application/vnd.openxmlformats-officedocument.themeOverride+xml"/>
  <Override PartName="/xl/drawings/drawing73.xml" ContentType="application/vnd.openxmlformats-officedocument.drawing+xml"/>
  <Override PartName="/xl/charts/chart197.xml" ContentType="application/vnd.openxmlformats-officedocument.drawingml.chart+xml"/>
  <Override PartName="/xl/charts/chart198.xml" ContentType="application/vnd.openxmlformats-officedocument.drawingml.chart+xml"/>
  <Override PartName="/xl/charts/chart199.xml" ContentType="application/vnd.openxmlformats-officedocument.drawingml.chart+xml"/>
  <Override PartName="/xl/charts/style71.xml" ContentType="application/vnd.ms-office.chartstyle+xml"/>
  <Override PartName="/xl/charts/colors71.xml" ContentType="application/vnd.ms-office.chartcolorstyle+xml"/>
  <Override PartName="/xl/theme/themeOverride68.xml" ContentType="application/vnd.openxmlformats-officedocument.themeOverride+xml"/>
  <Override PartName="/xl/drawings/drawing74.xml" ContentType="application/vnd.openxmlformats-officedocument.drawing+xml"/>
  <Override PartName="/xl/charts/chart200.xml" ContentType="application/vnd.openxmlformats-officedocument.drawingml.chart+xml"/>
  <Override PartName="/xl/charts/style72.xml" ContentType="application/vnd.ms-office.chartstyle+xml"/>
  <Override PartName="/xl/charts/colors72.xml" ContentType="application/vnd.ms-office.chartcolorstyle+xml"/>
  <Override PartName="/xl/theme/themeOverride69.xml" ContentType="application/vnd.openxmlformats-officedocument.themeOverride+xml"/>
  <Override PartName="/xl/drawings/drawing75.xml" ContentType="application/vnd.openxmlformats-officedocument.drawing+xml"/>
  <Override PartName="/xl/charts/chart201.xml" ContentType="application/vnd.openxmlformats-officedocument.drawingml.chart+xml"/>
  <Override PartName="/xl/charts/chart202.xml" ContentType="application/vnd.openxmlformats-officedocument.drawingml.chart+xml"/>
  <Override PartName="/xl/charts/style73.xml" ContentType="application/vnd.ms-office.chartstyle+xml"/>
  <Override PartName="/xl/charts/colors73.xml" ContentType="application/vnd.ms-office.chartcolorstyle+xml"/>
  <Override PartName="/xl/theme/themeOverride70.xml" ContentType="application/vnd.openxmlformats-officedocument.themeOverride+xml"/>
  <Override PartName="/xl/drawings/drawing76.xml" ContentType="application/vnd.openxmlformats-officedocument.drawing+xml"/>
  <Override PartName="/xl/charts/chart203.xml" ContentType="application/vnd.openxmlformats-officedocument.drawingml.chart+xml"/>
  <Override PartName="/xl/charts/chart204.xml" ContentType="application/vnd.openxmlformats-officedocument.drawingml.chart+xml"/>
  <Override PartName="/xl/charts/style74.xml" ContentType="application/vnd.ms-office.chartstyle+xml"/>
  <Override PartName="/xl/charts/colors74.xml" ContentType="application/vnd.ms-office.chartcolorstyle+xml"/>
  <Override PartName="/xl/theme/themeOverride71.xml" ContentType="application/vnd.openxmlformats-officedocument.themeOverride+xml"/>
  <Override PartName="/xl/drawings/drawing77.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charts/style75.xml" ContentType="application/vnd.ms-office.chartstyle+xml"/>
  <Override PartName="/xl/charts/colors75.xml" ContentType="application/vnd.ms-office.chartcolorstyle+xml"/>
  <Override PartName="/xl/theme/themeOverride72.xml" ContentType="application/vnd.openxmlformats-officedocument.themeOverride+xml"/>
  <Override PartName="/xl/drawings/drawing78.xml" ContentType="application/vnd.openxmlformats-officedocument.drawing+xml"/>
  <Override PartName="/xl/charts/chart208.xml" ContentType="application/vnd.openxmlformats-officedocument.drawingml.chart+xml"/>
  <Override PartName="/xl/charts/chart209.xml" ContentType="application/vnd.openxmlformats-officedocument.drawingml.chart+xml"/>
  <Override PartName="/xl/charts/style76.xml" ContentType="application/vnd.ms-office.chartstyle+xml"/>
  <Override PartName="/xl/charts/colors76.xml" ContentType="application/vnd.ms-office.chartcolorstyle+xml"/>
  <Override PartName="/xl/theme/themeOverride73.xml" ContentType="application/vnd.openxmlformats-officedocument.themeOverride+xml"/>
  <Override PartName="/xl/drawings/drawing79.xml" ContentType="application/vnd.openxmlformats-officedocument.drawing+xml"/>
  <Override PartName="/xl/charts/chart210.xml" ContentType="application/vnd.openxmlformats-officedocument.drawingml.chart+xml"/>
  <Override PartName="/xl/charts/chart211.xml" ContentType="application/vnd.openxmlformats-officedocument.drawingml.chart+xml"/>
  <Override PartName="/xl/charts/chart212.xml" ContentType="application/vnd.openxmlformats-officedocument.drawingml.chart+xml"/>
  <Override PartName="/xl/charts/style77.xml" ContentType="application/vnd.ms-office.chartstyle+xml"/>
  <Override PartName="/xl/charts/colors77.xml" ContentType="application/vnd.ms-office.chartcolorstyle+xml"/>
  <Override PartName="/xl/theme/themeOverride74.xml" ContentType="application/vnd.openxmlformats-officedocument.themeOverride+xml"/>
  <Override PartName="/xl/drawings/drawing80.xml" ContentType="application/vnd.openxmlformats-officedocument.drawing+xml"/>
  <Override PartName="/xl/charts/chart213.xml" ContentType="application/vnd.openxmlformats-officedocument.drawingml.chart+xml"/>
  <Override PartName="/xl/charts/chart214.xml" ContentType="application/vnd.openxmlformats-officedocument.drawingml.chart+xml"/>
  <Override PartName="/xl/charts/chart215.xml" ContentType="application/vnd.openxmlformats-officedocument.drawingml.chart+xml"/>
  <Override PartName="/xl/charts/style78.xml" ContentType="application/vnd.ms-office.chartstyle+xml"/>
  <Override PartName="/xl/charts/colors78.xml" ContentType="application/vnd.ms-office.chartcolorstyle+xml"/>
  <Override PartName="/xl/theme/themeOverride75.xml" ContentType="application/vnd.openxmlformats-officedocument.themeOverride+xml"/>
  <Override PartName="/xl/drawings/drawing81.xml" ContentType="application/vnd.openxmlformats-officedocument.drawing+xml"/>
  <Override PartName="/xl/charts/chart216.xml" ContentType="application/vnd.openxmlformats-officedocument.drawingml.chart+xml"/>
  <Override PartName="/xl/charts/chart217.xml" ContentType="application/vnd.openxmlformats-officedocument.drawingml.chart+xml"/>
  <Override PartName="/xl/charts/chart218.xml" ContentType="application/vnd.openxmlformats-officedocument.drawingml.chart+xml"/>
  <Override PartName="/xl/charts/style79.xml" ContentType="application/vnd.ms-office.chartstyle+xml"/>
  <Override PartName="/xl/charts/colors79.xml" ContentType="application/vnd.ms-office.chartcolorstyle+xml"/>
  <Override PartName="/xl/theme/themeOverride76.xml" ContentType="application/vnd.openxmlformats-officedocument.themeOverride+xml"/>
  <Override PartName="/xl/drawings/drawing82.xml" ContentType="application/vnd.openxmlformats-officedocument.drawing+xml"/>
  <Override PartName="/xl/charts/chart219.xml" ContentType="application/vnd.openxmlformats-officedocument.drawingml.chart+xml"/>
  <Override PartName="/xl/charts/chart220.xml" ContentType="application/vnd.openxmlformats-officedocument.drawingml.chart+xml"/>
  <Override PartName="/xl/charts/chart221.xml" ContentType="application/vnd.openxmlformats-officedocument.drawingml.chart+xml"/>
  <Override PartName="/xl/charts/style80.xml" ContentType="application/vnd.ms-office.chartstyle+xml"/>
  <Override PartName="/xl/charts/colors80.xml" ContentType="application/vnd.ms-office.chartcolorstyle+xml"/>
  <Override PartName="/xl/theme/themeOverride77.xml" ContentType="application/vnd.openxmlformats-officedocument.themeOverride+xml"/>
  <Override PartName="/xl/drawings/drawing83.xml" ContentType="application/vnd.openxmlformats-officedocument.drawing+xml"/>
  <Override PartName="/xl/charts/chart222.xml" ContentType="application/vnd.openxmlformats-officedocument.drawingml.chart+xml"/>
  <Override PartName="/xl/charts/style81.xml" ContentType="application/vnd.ms-office.chartstyle+xml"/>
  <Override PartName="/xl/charts/colors81.xml" ContentType="application/vnd.ms-office.chartcolorstyle+xml"/>
  <Override PartName="/xl/theme/themeOverride78.xml" ContentType="application/vnd.openxmlformats-officedocument.themeOverride+xml"/>
  <Override PartName="/xl/drawings/drawing84.xml" ContentType="application/vnd.openxmlformats-officedocument.drawing+xml"/>
  <Override PartName="/xl/charts/chart223.xml" ContentType="application/vnd.openxmlformats-officedocument.drawingml.chart+xml"/>
  <Override PartName="/xl/charts/style82.xml" ContentType="application/vnd.ms-office.chartstyle+xml"/>
  <Override PartName="/xl/charts/colors82.xml" ContentType="application/vnd.ms-office.chartcolorstyle+xml"/>
  <Override PartName="/xl/theme/themeOverride79.xml" ContentType="application/vnd.openxmlformats-officedocument.themeOverride+xml"/>
  <Override PartName="/xl/drawings/drawing85.xml" ContentType="application/vnd.openxmlformats-officedocument.drawing+xml"/>
  <Override PartName="/xl/charts/chart224.xml" ContentType="application/vnd.openxmlformats-officedocument.drawingml.chart+xml"/>
  <Override PartName="/xl/charts/chart225.xml" ContentType="application/vnd.openxmlformats-officedocument.drawingml.chart+xml"/>
  <Override PartName="/xl/charts/chart226.xml" ContentType="application/vnd.openxmlformats-officedocument.drawingml.chart+xml"/>
  <Override PartName="/xl/charts/style83.xml" ContentType="application/vnd.ms-office.chartstyle+xml"/>
  <Override PartName="/xl/charts/colors83.xml" ContentType="application/vnd.ms-office.chartcolorstyle+xml"/>
  <Override PartName="/xl/theme/themeOverride80.xml" ContentType="application/vnd.openxmlformats-officedocument.themeOverride+xml"/>
  <Override PartName="/xl/drawings/drawing86.xml" ContentType="application/vnd.openxmlformats-officedocument.drawing+xml"/>
  <Override PartName="/xl/charts/chart227.xml" ContentType="application/vnd.openxmlformats-officedocument.drawingml.chart+xml"/>
  <Override PartName="/xl/charts/chart228.xml" ContentType="application/vnd.openxmlformats-officedocument.drawingml.chart+xml"/>
  <Override PartName="/xl/charts/chart229.xml" ContentType="application/vnd.openxmlformats-officedocument.drawingml.chart+xml"/>
  <Override PartName="/xl/charts/style84.xml" ContentType="application/vnd.ms-office.chartstyle+xml"/>
  <Override PartName="/xl/charts/colors84.xml" ContentType="application/vnd.ms-office.chartcolorstyle+xml"/>
  <Override PartName="/xl/theme/themeOverride81.xml" ContentType="application/vnd.openxmlformats-officedocument.themeOverride+xml"/>
  <Override PartName="/xl/drawings/drawing87.xml" ContentType="application/vnd.openxmlformats-officedocument.drawing+xml"/>
  <Override PartName="/xl/charts/chart230.xml" ContentType="application/vnd.openxmlformats-officedocument.drawingml.chart+xml"/>
  <Override PartName="/xl/charts/chart231.xml" ContentType="application/vnd.openxmlformats-officedocument.drawingml.chart+xml"/>
  <Override PartName="/xl/charts/style85.xml" ContentType="application/vnd.ms-office.chartstyle+xml"/>
  <Override PartName="/xl/charts/colors85.xml" ContentType="application/vnd.ms-office.chartcolorstyle+xml"/>
  <Override PartName="/xl/theme/themeOverride82.xml" ContentType="application/vnd.openxmlformats-officedocument.themeOverride+xml"/>
  <Override PartName="/xl/drawings/drawing88.xml" ContentType="application/vnd.openxmlformats-officedocument.drawing+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charts/style86.xml" ContentType="application/vnd.ms-office.chartstyle+xml"/>
  <Override PartName="/xl/charts/colors86.xml" ContentType="application/vnd.ms-office.chartcolorstyle+xml"/>
  <Override PartName="/xl/theme/themeOverride83.xml" ContentType="application/vnd.openxmlformats-officedocument.themeOverride+xml"/>
  <Override PartName="/xl/drawings/drawing89.xml" ContentType="application/vnd.openxmlformats-officedocument.drawing+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charts/style87.xml" ContentType="application/vnd.ms-office.chartstyle+xml"/>
  <Override PartName="/xl/charts/colors87.xml" ContentType="application/vnd.ms-office.chartcolorstyle+xml"/>
  <Override PartName="/xl/theme/themeOverride84.xml" ContentType="application/vnd.openxmlformats-officedocument.themeOverride+xml"/>
  <Override PartName="/xl/drawings/drawing90.xml" ContentType="application/vnd.openxmlformats-officedocument.drawing+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charts/style88.xml" ContentType="application/vnd.ms-office.chartstyle+xml"/>
  <Override PartName="/xl/charts/colors88.xml" ContentType="application/vnd.ms-office.chartcolorstyle+xml"/>
  <Override PartName="/xl/theme/themeOverride85.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cmiyamoto\Desktop\最終版PDF190910\"/>
    </mc:Choice>
  </mc:AlternateContent>
  <bookViews>
    <workbookView xWindow="0" yWindow="0" windowWidth="20490" windowHeight="6810" tabRatio="727"/>
  </bookViews>
  <sheets>
    <sheet name="1【AREA】" sheetId="12" r:id="rId1"/>
    <sheet name="2【SQ1】" sheetId="13" r:id="rId2"/>
    <sheet name="3【SQ2】" sheetId="14" r:id="rId3"/>
    <sheet name="4【SQ3】" sheetId="15" r:id="rId4"/>
    <sheet name="5【SQ4S1】" sheetId="16" r:id="rId5"/>
    <sheet name="6【SQ4S2】" sheetId="17" r:id="rId6"/>
    <sheet name="7【SQ5S1】" sheetId="18" r:id="rId7"/>
    <sheet name="8【SQ5S2】" sheetId="19" r:id="rId8"/>
    <sheet name="10【SQ7S1】" sheetId="21" r:id="rId9"/>
    <sheet name="11【SQ7S2】" sheetId="22" r:id="rId10"/>
    <sheet name="13【SQ9S1】" sheetId="24" r:id="rId11"/>
    <sheet name="14【SQ9S2】" sheetId="25" r:id="rId12"/>
    <sheet name="15【Q1】" sheetId="26" r:id="rId13"/>
    <sheet name="16【Q2】" sheetId="27" r:id="rId14"/>
    <sheet name="17【Q3S1】" sheetId="28" r:id="rId15"/>
    <sheet name="18【Q3S2】" sheetId="29" r:id="rId16"/>
    <sheet name="19【Q4S1】" sheetId="30" r:id="rId17"/>
    <sheet name="20【Q4S2】" sheetId="31" r:id="rId18"/>
    <sheet name="21【Q5】" sheetId="32" r:id="rId19"/>
    <sheet name="22【Q6】" sheetId="33" r:id="rId20"/>
    <sheet name="25【Q8】" sheetId="36" r:id="rId21"/>
    <sheet name="29【Q10】" sheetId="40" r:id="rId22"/>
    <sheet name="30【Q11】" sheetId="41" r:id="rId23"/>
    <sheet name="31【Q12】" sheetId="42" r:id="rId24"/>
    <sheet name="32【Q13】" sheetId="43" r:id="rId25"/>
    <sheet name="33【Q14】" sheetId="44" r:id="rId26"/>
    <sheet name="35【Q15】" sheetId="46" r:id="rId27"/>
    <sheet name="36【Q16】" sheetId="47" r:id="rId28"/>
    <sheet name="37【Q17】" sheetId="48" r:id="rId29"/>
    <sheet name="38【Q18】" sheetId="49" r:id="rId30"/>
    <sheet name="39【Q19】" sheetId="50" r:id="rId31"/>
    <sheet name="40【Q20】" sheetId="51" r:id="rId32"/>
    <sheet name="41【Q21】" sheetId="52" r:id="rId33"/>
    <sheet name="42【Q22】" sheetId="53" r:id="rId34"/>
    <sheet name="Q23男女年代別" sheetId="118" r:id="rId35"/>
    <sheet name="43【Q23S1】" sheetId="54" r:id="rId36"/>
    <sheet name="44【Q23S2】" sheetId="55" r:id="rId37"/>
    <sheet name="45【Q23S3】" sheetId="56" r:id="rId38"/>
    <sheet name="46【Q23S4】" sheetId="57" r:id="rId39"/>
    <sheet name="47【Q23S5】" sheetId="58" r:id="rId40"/>
    <sheet name="48【Q24】" sheetId="59" r:id="rId41"/>
    <sheet name="49【Q25】" sheetId="60" r:id="rId42"/>
    <sheet name="51【Q26S2】" sheetId="62" r:id="rId43"/>
    <sheet name="52【Q27】" sheetId="63" r:id="rId44"/>
    <sheet name="53【Q28】" sheetId="64" r:id="rId45"/>
    <sheet name="54【Q29】" sheetId="65" r:id="rId46"/>
    <sheet name="55【Q30】" sheetId="66" r:id="rId47"/>
    <sheet name="56【Q31】" sheetId="67" r:id="rId48"/>
    <sheet name="57【Q32】" sheetId="68" r:id="rId49"/>
    <sheet name="58【Q33】" sheetId="69" r:id="rId50"/>
    <sheet name="59【Q34】" sheetId="70" r:id="rId51"/>
    <sheet name="60【Q35】" sheetId="71" r:id="rId52"/>
    <sheet name="61【Q36】" sheetId="72" r:id="rId53"/>
    <sheet name="62【Q37S1】" sheetId="73" r:id="rId54"/>
    <sheet name="63【Q37S2】" sheetId="74" r:id="rId55"/>
    <sheet name="64【Q37S3】" sheetId="75" r:id="rId56"/>
    <sheet name="65【Q37S4】" sheetId="76" r:id="rId57"/>
    <sheet name="66【Q37S5】" sheetId="77" r:id="rId58"/>
    <sheet name="67【Q37S6】" sheetId="78" r:id="rId59"/>
    <sheet name="68【Q38】" sheetId="79" r:id="rId60"/>
    <sheet name="69【Q39】" sheetId="80" r:id="rId61"/>
    <sheet name="70【Q40】" sheetId="81" r:id="rId62"/>
    <sheet name="71【Q41】" sheetId="82" r:id="rId63"/>
    <sheet name="72【Q42】" sheetId="83" r:id="rId64"/>
    <sheet name="73【Q43】" sheetId="84" r:id="rId65"/>
    <sheet name="74【Q44】" sheetId="85" r:id="rId66"/>
    <sheet name="75【Q45】" sheetId="86" r:id="rId67"/>
    <sheet name="76【Q46】" sheetId="87" r:id="rId68"/>
    <sheet name="77【Q47】" sheetId="88" r:id="rId69"/>
    <sheet name="79【Q49】" sheetId="90" r:id="rId70"/>
    <sheet name="81【Q50S2】" sheetId="92" r:id="rId71"/>
    <sheet name="82【Q51】" sheetId="93" r:id="rId72"/>
    <sheet name="83【Q52】" sheetId="94" r:id="rId73"/>
    <sheet name="Q51x52" sheetId="117" r:id="rId74"/>
    <sheet name="84【Q53】" sheetId="95" r:id="rId75"/>
    <sheet name="85【Q54】" sheetId="96" r:id="rId76"/>
    <sheet name="86【Q55】" sheetId="97" r:id="rId77"/>
    <sheet name="88【Q57】" sheetId="99" r:id="rId78"/>
    <sheet name="89【Q58】" sheetId="100" r:id="rId79"/>
    <sheet name="96【Q65】" sheetId="107" r:id="rId80"/>
    <sheet name="97【Q66】" sheetId="108" r:id="rId81"/>
    <sheet name="98【Q67】" sheetId="109" r:id="rId82"/>
    <sheet name="管理職経験の有無Q67" sheetId="120" r:id="rId83"/>
    <sheet name="Q65Q67" sheetId="121" r:id="rId84"/>
    <sheet name="99【Q68】" sheetId="110" r:id="rId85"/>
    <sheet name="100【Q69】" sheetId="111" r:id="rId86"/>
    <sheet name="102【Q70S2】" sheetId="113" r:id="rId87"/>
    <sheet name="103【Q71】" sheetId="114" r:id="rId88"/>
    <sheet name="104【Q72】" sheetId="115" r:id="rId89"/>
    <sheet name="105【Q73】" sheetId="116" r:id="rId90"/>
  </sheets>
  <calcPr calcId="162913"/>
  <fileRecoveryPr autoRecover="0"/>
</workbook>
</file>

<file path=xl/calcChain.xml><?xml version="1.0" encoding="utf-8"?>
<calcChain xmlns="http://schemas.openxmlformats.org/spreadsheetml/2006/main">
  <c r="J35" i="70" l="1"/>
  <c r="C63" i="118" l="1"/>
  <c r="D63" i="118"/>
  <c r="E63" i="118"/>
  <c r="F63" i="118"/>
  <c r="G63" i="118"/>
  <c r="C64" i="118"/>
  <c r="D64" i="118"/>
  <c r="E64" i="118"/>
  <c r="F64" i="118"/>
  <c r="G64" i="118"/>
  <c r="G62" i="118"/>
  <c r="F62" i="118"/>
  <c r="E62" i="118"/>
  <c r="D62" i="118"/>
  <c r="C62" i="118"/>
  <c r="C57" i="118"/>
  <c r="D57" i="118"/>
  <c r="E57" i="118"/>
  <c r="F57" i="118"/>
  <c r="G57" i="118"/>
  <c r="C58" i="118"/>
  <c r="D58" i="118"/>
  <c r="E58" i="118"/>
  <c r="F58" i="118"/>
  <c r="G58" i="118"/>
  <c r="G56" i="118"/>
  <c r="F56" i="118"/>
  <c r="E56" i="118"/>
  <c r="D56" i="118"/>
  <c r="C56" i="118"/>
  <c r="C39" i="81" l="1"/>
  <c r="C38" i="81"/>
  <c r="C37" i="81"/>
  <c r="K9" i="121" l="1"/>
  <c r="K7" i="121"/>
  <c r="K5" i="121"/>
  <c r="J9" i="121"/>
  <c r="J7" i="121"/>
  <c r="J5" i="121"/>
  <c r="J8" i="121"/>
  <c r="K8" i="121"/>
  <c r="J6" i="121"/>
  <c r="K6" i="121"/>
  <c r="J4" i="121"/>
  <c r="K4" i="121"/>
  <c r="I6" i="121"/>
  <c r="I4" i="121"/>
  <c r="L4" i="120"/>
  <c r="L6" i="120"/>
  <c r="K3" i="120"/>
  <c r="L3" i="120"/>
  <c r="K5" i="120"/>
  <c r="L5" i="120"/>
  <c r="K6" i="120"/>
  <c r="K4" i="120"/>
  <c r="J3" i="120"/>
  <c r="I34" i="33" l="1"/>
  <c r="I32" i="33"/>
  <c r="I33" i="33"/>
  <c r="I31" i="33"/>
  <c r="G34" i="33"/>
  <c r="H34" i="33"/>
  <c r="F34" i="33"/>
  <c r="G34" i="21"/>
  <c r="H34" i="21"/>
  <c r="I34" i="21"/>
  <c r="J34" i="21"/>
  <c r="K34" i="21"/>
  <c r="L34" i="21"/>
  <c r="M34" i="21"/>
  <c r="N34" i="21"/>
  <c r="O34" i="21"/>
  <c r="P34" i="21"/>
  <c r="Q34" i="21"/>
  <c r="F34" i="21"/>
  <c r="G34" i="18"/>
  <c r="H34" i="18"/>
  <c r="I34" i="18"/>
  <c r="J34" i="18"/>
  <c r="K34" i="18"/>
  <c r="L34" i="18"/>
  <c r="F34" i="18"/>
  <c r="G34" i="14"/>
  <c r="H34" i="14"/>
  <c r="I34" i="14"/>
  <c r="J34" i="14"/>
  <c r="K34" i="14"/>
  <c r="L34" i="14"/>
  <c r="F34" i="14"/>
  <c r="G34" i="113" l="1"/>
  <c r="H34" i="113"/>
  <c r="I34" i="113"/>
  <c r="J34" i="113"/>
  <c r="K34" i="113"/>
  <c r="L34" i="113"/>
  <c r="M34" i="113"/>
  <c r="N34" i="113"/>
  <c r="O34" i="113"/>
  <c r="F34" i="113"/>
  <c r="G34" i="99"/>
  <c r="H34" i="99"/>
  <c r="I34" i="99"/>
  <c r="J34" i="99"/>
  <c r="K34" i="99"/>
  <c r="L34" i="99"/>
  <c r="M34" i="99"/>
  <c r="N34" i="99"/>
  <c r="O34" i="99"/>
  <c r="F34" i="99"/>
  <c r="G34" i="81"/>
  <c r="H34" i="81"/>
  <c r="I34" i="81"/>
  <c r="J34" i="81"/>
  <c r="K34" i="81"/>
  <c r="L34" i="81"/>
  <c r="M34" i="81"/>
  <c r="N34" i="81"/>
  <c r="O34" i="81"/>
  <c r="P34" i="81"/>
  <c r="Q34" i="81"/>
  <c r="R34" i="81"/>
  <c r="S34" i="81"/>
  <c r="F34" i="81"/>
  <c r="I40" i="77"/>
  <c r="O27" i="118" l="1"/>
  <c r="P27" i="118"/>
  <c r="Q27" i="118"/>
  <c r="R27" i="118"/>
  <c r="N27" i="118"/>
  <c r="M26" i="118"/>
  <c r="M19" i="118"/>
  <c r="R20" i="118"/>
  <c r="Q20" i="118"/>
  <c r="P20" i="118"/>
  <c r="O20" i="118"/>
  <c r="N20" i="118"/>
  <c r="W6" i="118" l="1"/>
  <c r="W5" i="118"/>
  <c r="W4" i="118"/>
  <c r="W3" i="118"/>
  <c r="W2" i="118"/>
  <c r="W1" i="118"/>
  <c r="N11" i="118" l="1"/>
  <c r="N16" i="118" s="1"/>
  <c r="N7" i="118"/>
  <c r="N12" i="118" s="1"/>
  <c r="Q1" i="118"/>
  <c r="P1" i="118"/>
  <c r="N3" i="118"/>
  <c r="N8" i="118" s="1"/>
  <c r="N13" i="118" s="1"/>
  <c r="N4" i="118"/>
  <c r="N9" i="118" s="1"/>
  <c r="N14" i="118" s="1"/>
  <c r="N5" i="118"/>
  <c r="N10" i="118" s="1"/>
  <c r="N15" i="118" s="1"/>
  <c r="N6" i="118"/>
  <c r="O1" i="118"/>
  <c r="N2" i="118"/>
  <c r="H2" i="118"/>
  <c r="J1" i="118"/>
  <c r="K1" i="118"/>
  <c r="I1" i="118"/>
  <c r="H11" i="118"/>
  <c r="H12" i="118"/>
  <c r="H3" i="118"/>
  <c r="H4" i="118"/>
  <c r="H5" i="118"/>
  <c r="H6" i="118"/>
  <c r="B14" i="118"/>
  <c r="M12" i="118" s="1"/>
  <c r="M23" i="118" s="1"/>
  <c r="M30" i="118" s="1"/>
  <c r="B8" i="118"/>
  <c r="B2" i="118"/>
  <c r="M2" i="118" s="1"/>
  <c r="M21" i="118" s="1"/>
  <c r="M28" i="118" s="1"/>
  <c r="C9" i="118"/>
  <c r="H9" i="118" s="1"/>
  <c r="C10" i="118"/>
  <c r="C16" i="118" s="1"/>
  <c r="H16" i="118" s="1"/>
  <c r="C11" i="118"/>
  <c r="C17" i="118" s="1"/>
  <c r="H17" i="118" s="1"/>
  <c r="C12" i="118"/>
  <c r="C18" i="118" s="1"/>
  <c r="H18" i="118" s="1"/>
  <c r="C8" i="118"/>
  <c r="H8" i="118" s="1"/>
  <c r="I11" i="117"/>
  <c r="E11" i="117"/>
  <c r="D11" i="117"/>
  <c r="C11" i="117"/>
  <c r="A8" i="117"/>
  <c r="A13" i="117" s="1"/>
  <c r="A9" i="117"/>
  <c r="A14" i="117" s="1"/>
  <c r="A7" i="117"/>
  <c r="A12" i="117" s="1"/>
  <c r="F6" i="117"/>
  <c r="G6" i="117"/>
  <c r="H6" i="117"/>
  <c r="I6" i="117"/>
  <c r="F7" i="117"/>
  <c r="G7" i="117"/>
  <c r="H7" i="117"/>
  <c r="I7" i="117"/>
  <c r="F8" i="117"/>
  <c r="G8" i="117"/>
  <c r="H8" i="117"/>
  <c r="I8" i="117"/>
  <c r="F9" i="117"/>
  <c r="G9" i="117"/>
  <c r="H9" i="117"/>
  <c r="I9" i="117"/>
  <c r="E3" i="117"/>
  <c r="B3" i="117"/>
  <c r="F3" i="117" s="1"/>
  <c r="B4" i="117"/>
  <c r="F4" i="117" s="1"/>
  <c r="B2" i="117"/>
  <c r="F2" i="117" s="1"/>
  <c r="C3" i="117" l="1"/>
  <c r="C8" i="117" s="1"/>
  <c r="B8" i="117" s="1"/>
  <c r="E4" i="117"/>
  <c r="D13" i="117"/>
  <c r="C4" i="117"/>
  <c r="D4" i="117"/>
  <c r="D3" i="117"/>
  <c r="D8" i="117" s="1"/>
  <c r="E13" i="117" s="1"/>
  <c r="D2" i="117"/>
  <c r="G4" i="117"/>
  <c r="G3" i="117"/>
  <c r="G2" i="117"/>
  <c r="E2" i="117"/>
  <c r="C2" i="117"/>
  <c r="C14" i="118"/>
  <c r="H14" i="118" s="1"/>
  <c r="C15" i="118"/>
  <c r="H15" i="118" s="1"/>
  <c r="H10" i="118"/>
  <c r="Q12" i="118"/>
  <c r="M7" i="118"/>
  <c r="M22" i="118" s="1"/>
  <c r="M29" i="118" s="1"/>
  <c r="J36" i="60"/>
  <c r="I37" i="60"/>
  <c r="I38" i="60"/>
  <c r="I36" i="60"/>
  <c r="C13" i="117" l="1"/>
  <c r="B13" i="117" s="1"/>
  <c r="H3" i="117"/>
  <c r="D9" i="117"/>
  <c r="E14" i="117" s="1"/>
  <c r="C7" i="117"/>
  <c r="H2" i="117"/>
  <c r="H4" i="117"/>
  <c r="C9" i="117"/>
  <c r="D7" i="117"/>
  <c r="E12" i="117" s="1"/>
  <c r="I37" i="77"/>
  <c r="I38" i="77"/>
  <c r="I36" i="77"/>
  <c r="F13" i="117" l="1"/>
  <c r="I13" i="117"/>
  <c r="H13" i="117"/>
  <c r="G13" i="117"/>
  <c r="J13" i="117"/>
  <c r="C12" i="117"/>
  <c r="D12" i="117"/>
  <c r="B7" i="117"/>
  <c r="B9" i="117"/>
  <c r="C14" i="117"/>
  <c r="D14" i="117"/>
  <c r="I37" i="65"/>
  <c r="I38" i="65"/>
  <c r="I36" i="65"/>
  <c r="J37" i="64"/>
  <c r="J38" i="64"/>
  <c r="J36" i="64"/>
  <c r="B14" i="117" l="1"/>
  <c r="G14" i="117" s="1"/>
  <c r="B12" i="117"/>
  <c r="H12" i="117" s="1"/>
  <c r="H37" i="65"/>
  <c r="H38" i="65"/>
  <c r="H39" i="65"/>
  <c r="H36" i="65"/>
  <c r="F12" i="117" l="1"/>
  <c r="I12" i="117"/>
  <c r="F14" i="117"/>
  <c r="I14" i="117"/>
  <c r="G12" i="117"/>
  <c r="H14" i="117"/>
  <c r="K37" i="14"/>
  <c r="K38" i="14"/>
  <c r="K39" i="14"/>
  <c r="K37" i="16"/>
  <c r="K38" i="16"/>
  <c r="K39" i="16"/>
  <c r="K37" i="17"/>
  <c r="K38" i="17"/>
  <c r="K39" i="17"/>
  <c r="K37" i="18"/>
  <c r="K38" i="18"/>
  <c r="K39" i="18"/>
  <c r="L35" i="21"/>
  <c r="M35" i="21"/>
  <c r="N35" i="21"/>
  <c r="O35" i="21"/>
  <c r="L36" i="21"/>
  <c r="M36" i="21"/>
  <c r="N36" i="21"/>
  <c r="O36" i="21"/>
  <c r="L37" i="21"/>
  <c r="M37" i="21"/>
  <c r="N37" i="21"/>
  <c r="O37" i="21"/>
  <c r="P37" i="21" s="1"/>
  <c r="L38" i="21"/>
  <c r="M38" i="21"/>
  <c r="N38" i="21"/>
  <c r="O38" i="21"/>
  <c r="P38" i="21" s="1"/>
  <c r="L39" i="21"/>
  <c r="M39" i="21"/>
  <c r="N39" i="21"/>
  <c r="O39" i="21"/>
  <c r="P39" i="21" s="1"/>
  <c r="P36" i="21"/>
  <c r="L35" i="22"/>
  <c r="M35" i="22"/>
  <c r="N35" i="22"/>
  <c r="O35" i="22"/>
  <c r="L36" i="22"/>
  <c r="M36" i="22"/>
  <c r="N36" i="22"/>
  <c r="O36" i="22"/>
  <c r="L37" i="22"/>
  <c r="M37" i="22"/>
  <c r="N37" i="22"/>
  <c r="O37" i="22"/>
  <c r="P37" i="22" s="1"/>
  <c r="L38" i="22"/>
  <c r="M38" i="22"/>
  <c r="N38" i="22"/>
  <c r="O38" i="22"/>
  <c r="P38" i="22" s="1"/>
  <c r="L39" i="22"/>
  <c r="M39" i="22"/>
  <c r="N39" i="22"/>
  <c r="O39" i="22"/>
  <c r="P39" i="22" s="1"/>
  <c r="P36" i="22"/>
  <c r="L35" i="24"/>
  <c r="M35" i="24"/>
  <c r="N35" i="24"/>
  <c r="O35" i="24"/>
  <c r="P35" i="24"/>
  <c r="Q35" i="24"/>
  <c r="R35" i="24"/>
  <c r="L36" i="24"/>
  <c r="M36" i="24"/>
  <c r="N36" i="24"/>
  <c r="O36" i="24"/>
  <c r="P36" i="24"/>
  <c r="Q36" i="24"/>
  <c r="R36" i="24"/>
  <c r="L37" i="24"/>
  <c r="M37" i="24"/>
  <c r="N37" i="24"/>
  <c r="O37" i="24"/>
  <c r="P37" i="24"/>
  <c r="Q37" i="24"/>
  <c r="R37" i="24"/>
  <c r="L38" i="24"/>
  <c r="M38" i="24"/>
  <c r="N38" i="24"/>
  <c r="O38" i="24"/>
  <c r="P38" i="24"/>
  <c r="Q38" i="24"/>
  <c r="R38" i="24"/>
  <c r="L39" i="24"/>
  <c r="M39" i="24"/>
  <c r="N39" i="24"/>
  <c r="O39" i="24"/>
  <c r="P39" i="24"/>
  <c r="Q39" i="24"/>
  <c r="R39" i="24"/>
  <c r="L35" i="25"/>
  <c r="M35" i="25"/>
  <c r="N35" i="25"/>
  <c r="O35" i="25"/>
  <c r="P35" i="25"/>
  <c r="Q35" i="25"/>
  <c r="R35" i="25"/>
  <c r="L36" i="25"/>
  <c r="S36" i="25" s="1"/>
  <c r="M36" i="25"/>
  <c r="N36" i="25"/>
  <c r="O36" i="25"/>
  <c r="P36" i="25"/>
  <c r="Q36" i="25"/>
  <c r="R36" i="25"/>
  <c r="L37" i="25"/>
  <c r="M37" i="25"/>
  <c r="N37" i="25"/>
  <c r="O37" i="25"/>
  <c r="P37" i="25"/>
  <c r="Q37" i="25"/>
  <c r="R37" i="25"/>
  <c r="L38" i="25"/>
  <c r="S38" i="25" s="1"/>
  <c r="M38" i="25"/>
  <c r="N38" i="25"/>
  <c r="O38" i="25"/>
  <c r="P38" i="25"/>
  <c r="Q38" i="25"/>
  <c r="R38" i="25"/>
  <c r="L39" i="25"/>
  <c r="M39" i="25"/>
  <c r="N39" i="25"/>
  <c r="S39" i="25" s="1"/>
  <c r="O39" i="25"/>
  <c r="P39" i="25"/>
  <c r="Q39" i="25"/>
  <c r="R39" i="25"/>
  <c r="S37" i="25"/>
  <c r="F39" i="26"/>
  <c r="J37" i="29"/>
  <c r="J38" i="29"/>
  <c r="J39" i="29"/>
  <c r="J36" i="29"/>
  <c r="F37" i="30"/>
  <c r="F38" i="30"/>
  <c r="F39" i="30"/>
  <c r="F36" i="30"/>
  <c r="F37" i="31"/>
  <c r="F38" i="31"/>
  <c r="F39" i="31"/>
  <c r="F36" i="31"/>
  <c r="F38" i="32"/>
  <c r="G37" i="33"/>
  <c r="G38" i="33"/>
  <c r="G39" i="33"/>
  <c r="G36" i="33"/>
  <c r="F37" i="36"/>
  <c r="F38" i="36"/>
  <c r="F39" i="36"/>
  <c r="F36" i="36"/>
  <c r="F37" i="40"/>
  <c r="F36" i="42"/>
  <c r="G39" i="43"/>
  <c r="F37" i="44"/>
  <c r="F38" i="44"/>
  <c r="F39" i="44"/>
  <c r="F36" i="44"/>
  <c r="L35" i="46"/>
  <c r="M35" i="46"/>
  <c r="N35" i="46"/>
  <c r="O35" i="46"/>
  <c r="P35" i="46"/>
  <c r="Q35" i="46"/>
  <c r="Q41" i="46" s="1"/>
  <c r="L36" i="46"/>
  <c r="M36" i="46"/>
  <c r="N36" i="46"/>
  <c r="O36" i="46"/>
  <c r="P36" i="46"/>
  <c r="Q36" i="46"/>
  <c r="Q42" i="46" s="1"/>
  <c r="L37" i="46"/>
  <c r="M37" i="46"/>
  <c r="P43" i="46" s="1"/>
  <c r="N37" i="46"/>
  <c r="O37" i="46"/>
  <c r="P37" i="46"/>
  <c r="Q37" i="46"/>
  <c r="Q43" i="46" s="1"/>
  <c r="L38" i="46"/>
  <c r="M38" i="46"/>
  <c r="N38" i="46"/>
  <c r="O38" i="46"/>
  <c r="P38" i="46"/>
  <c r="Q38" i="46"/>
  <c r="Q44" i="46" s="1"/>
  <c r="L39" i="46"/>
  <c r="M39" i="46"/>
  <c r="N39" i="46"/>
  <c r="O39" i="46"/>
  <c r="P39" i="46"/>
  <c r="Q39" i="46"/>
  <c r="L35" i="47"/>
  <c r="M35" i="47"/>
  <c r="N35" i="47"/>
  <c r="O35" i="47"/>
  <c r="P35" i="47"/>
  <c r="L36" i="47"/>
  <c r="M36" i="47"/>
  <c r="N36" i="47"/>
  <c r="O36" i="47"/>
  <c r="P36" i="47"/>
  <c r="L37" i="47"/>
  <c r="M37" i="47"/>
  <c r="N37" i="47"/>
  <c r="O37" i="47"/>
  <c r="P37" i="47"/>
  <c r="L38" i="47"/>
  <c r="M38" i="47"/>
  <c r="N38" i="47"/>
  <c r="O38" i="47"/>
  <c r="P38" i="47"/>
  <c r="L39" i="47"/>
  <c r="M39" i="47"/>
  <c r="N39" i="47"/>
  <c r="O39" i="47"/>
  <c r="P39" i="47"/>
  <c r="L35" i="48"/>
  <c r="M35" i="48"/>
  <c r="N35" i="48"/>
  <c r="O35" i="48"/>
  <c r="P35" i="48"/>
  <c r="L36" i="48"/>
  <c r="M36" i="48"/>
  <c r="N36" i="48"/>
  <c r="O36" i="48"/>
  <c r="P36" i="48"/>
  <c r="L37" i="48"/>
  <c r="M37" i="48"/>
  <c r="N37" i="48"/>
  <c r="O37" i="48"/>
  <c r="P37" i="48"/>
  <c r="L38" i="48"/>
  <c r="M38" i="48"/>
  <c r="N38" i="48"/>
  <c r="O38" i="48"/>
  <c r="P38" i="48"/>
  <c r="L39" i="48"/>
  <c r="M39" i="48"/>
  <c r="N39" i="48"/>
  <c r="O39" i="48"/>
  <c r="P39" i="48"/>
  <c r="G37" i="49"/>
  <c r="G38" i="49"/>
  <c r="G39" i="49"/>
  <c r="G36" i="49"/>
  <c r="H37" i="50"/>
  <c r="H38" i="50"/>
  <c r="H39" i="50"/>
  <c r="H36" i="50"/>
  <c r="N35" i="52"/>
  <c r="N36" i="52"/>
  <c r="N37" i="52"/>
  <c r="N38" i="52"/>
  <c r="N39" i="52"/>
  <c r="L35" i="52"/>
  <c r="M35" i="52"/>
  <c r="L36" i="52"/>
  <c r="M36" i="52"/>
  <c r="L37" i="52"/>
  <c r="M37" i="52"/>
  <c r="L38" i="52"/>
  <c r="M38" i="52"/>
  <c r="L39" i="52"/>
  <c r="M39" i="52"/>
  <c r="L35" i="53"/>
  <c r="M35" i="53"/>
  <c r="N35" i="53"/>
  <c r="L36" i="53"/>
  <c r="M36" i="53"/>
  <c r="N36" i="53"/>
  <c r="L37" i="53"/>
  <c r="M37" i="53"/>
  <c r="N37" i="53"/>
  <c r="L38" i="53"/>
  <c r="M38" i="53"/>
  <c r="N38" i="53"/>
  <c r="L39" i="53"/>
  <c r="M39" i="53"/>
  <c r="N39" i="53"/>
  <c r="L35" i="54"/>
  <c r="M35" i="54"/>
  <c r="L36" i="54"/>
  <c r="F2" i="118" s="1"/>
  <c r="M36" i="54"/>
  <c r="L37" i="54"/>
  <c r="F8" i="118" s="1"/>
  <c r="M37" i="54"/>
  <c r="L38" i="54"/>
  <c r="F14" i="118" s="1"/>
  <c r="M38" i="54"/>
  <c r="L39" i="54"/>
  <c r="M39" i="54"/>
  <c r="L35" i="55"/>
  <c r="M35" i="55"/>
  <c r="L36" i="55"/>
  <c r="F3" i="118" s="1"/>
  <c r="M36" i="55"/>
  <c r="L37" i="55"/>
  <c r="F9" i="118" s="1"/>
  <c r="M37" i="55"/>
  <c r="L38" i="55"/>
  <c r="F15" i="118" s="1"/>
  <c r="M38" i="55"/>
  <c r="L39" i="55"/>
  <c r="M39" i="55"/>
  <c r="L35" i="56"/>
  <c r="M35" i="56"/>
  <c r="L36" i="56"/>
  <c r="F4" i="118" s="1"/>
  <c r="M36" i="56"/>
  <c r="L37" i="56"/>
  <c r="F10" i="118" s="1"/>
  <c r="M37" i="56"/>
  <c r="L38" i="56"/>
  <c r="F16" i="118" s="1"/>
  <c r="M38" i="56"/>
  <c r="L39" i="56"/>
  <c r="M39" i="56"/>
  <c r="L35" i="57"/>
  <c r="M35" i="57"/>
  <c r="L36" i="57"/>
  <c r="M36" i="57"/>
  <c r="L37" i="57"/>
  <c r="F11" i="118" s="1"/>
  <c r="M37" i="57"/>
  <c r="L38" i="57"/>
  <c r="F17" i="118" s="1"/>
  <c r="M38" i="57"/>
  <c r="L39" i="57"/>
  <c r="M39" i="57"/>
  <c r="L35" i="58"/>
  <c r="M35" i="58"/>
  <c r="L36" i="58"/>
  <c r="F6" i="118" s="1"/>
  <c r="M36" i="58"/>
  <c r="L37" i="58"/>
  <c r="F12" i="118" s="1"/>
  <c r="M37" i="58"/>
  <c r="L38" i="58"/>
  <c r="F18" i="118" s="1"/>
  <c r="M38" i="58"/>
  <c r="L39" i="58"/>
  <c r="M39" i="58"/>
  <c r="H37" i="59"/>
  <c r="H38" i="59"/>
  <c r="H39" i="59"/>
  <c r="H36" i="59"/>
  <c r="H37" i="60"/>
  <c r="H38" i="60"/>
  <c r="H39" i="60"/>
  <c r="H36" i="60"/>
  <c r="I37" i="64"/>
  <c r="I38" i="64"/>
  <c r="I39" i="64"/>
  <c r="I36" i="64"/>
  <c r="H37" i="66"/>
  <c r="H38" i="66"/>
  <c r="H39" i="66"/>
  <c r="H36" i="66"/>
  <c r="H37" i="67"/>
  <c r="H38" i="67"/>
  <c r="H39" i="67"/>
  <c r="H36" i="67"/>
  <c r="H37" i="68"/>
  <c r="H38" i="68"/>
  <c r="H39" i="68"/>
  <c r="H36" i="68"/>
  <c r="H37" i="69"/>
  <c r="H38" i="69"/>
  <c r="H39" i="69"/>
  <c r="H36" i="69"/>
  <c r="L35" i="71"/>
  <c r="L36" i="71"/>
  <c r="L37" i="71"/>
  <c r="L38" i="71"/>
  <c r="L39" i="71"/>
  <c r="H37" i="73"/>
  <c r="H38" i="73"/>
  <c r="H39" i="73"/>
  <c r="H36" i="73"/>
  <c r="H39" i="74"/>
  <c r="H37" i="74"/>
  <c r="H38" i="74"/>
  <c r="H36" i="74"/>
  <c r="H37" i="75"/>
  <c r="H38" i="75"/>
  <c r="H39" i="75"/>
  <c r="H36" i="75"/>
  <c r="H37" i="76"/>
  <c r="H38" i="76"/>
  <c r="H39" i="76"/>
  <c r="H36" i="76"/>
  <c r="H37" i="77"/>
  <c r="H38" i="77"/>
  <c r="H39" i="77"/>
  <c r="H36" i="77"/>
  <c r="H37" i="78"/>
  <c r="H38" i="78"/>
  <c r="H39" i="78"/>
  <c r="H36" i="78"/>
  <c r="H37" i="79"/>
  <c r="H38" i="79"/>
  <c r="H39" i="79"/>
  <c r="H36" i="79"/>
  <c r="L35" i="80"/>
  <c r="M35" i="80"/>
  <c r="N35" i="80"/>
  <c r="O35" i="80"/>
  <c r="P35" i="80"/>
  <c r="Q35" i="80"/>
  <c r="L36" i="80"/>
  <c r="M36" i="80"/>
  <c r="N36" i="80"/>
  <c r="O36" i="80"/>
  <c r="P36" i="80"/>
  <c r="Q36" i="80"/>
  <c r="L37" i="80"/>
  <c r="M37" i="80"/>
  <c r="N37" i="80"/>
  <c r="O37" i="80"/>
  <c r="P37" i="80"/>
  <c r="Q37" i="80"/>
  <c r="L38" i="80"/>
  <c r="M38" i="80"/>
  <c r="N38" i="80"/>
  <c r="O38" i="80"/>
  <c r="P38" i="80"/>
  <c r="Q38" i="80"/>
  <c r="L39" i="80"/>
  <c r="M39" i="80"/>
  <c r="N39" i="80"/>
  <c r="O39" i="80"/>
  <c r="P39" i="80"/>
  <c r="Q39" i="80"/>
  <c r="Q36" i="81"/>
  <c r="L37" i="81"/>
  <c r="M37" i="81"/>
  <c r="N37" i="81"/>
  <c r="O37" i="81"/>
  <c r="P37" i="81"/>
  <c r="Q37" i="81"/>
  <c r="L38" i="81"/>
  <c r="M38" i="81"/>
  <c r="N38" i="81"/>
  <c r="O38" i="81"/>
  <c r="P38" i="81"/>
  <c r="Q38" i="81"/>
  <c r="L39" i="81"/>
  <c r="M39" i="81"/>
  <c r="N39" i="81"/>
  <c r="O39" i="81"/>
  <c r="P39" i="81"/>
  <c r="Q39" i="81"/>
  <c r="L40" i="81"/>
  <c r="M40" i="81"/>
  <c r="N40" i="81"/>
  <c r="O40" i="81"/>
  <c r="P40" i="81"/>
  <c r="Q40" i="81"/>
  <c r="H37" i="82"/>
  <c r="H38" i="82"/>
  <c r="H39" i="82"/>
  <c r="H36" i="82"/>
  <c r="H37" i="83"/>
  <c r="H38" i="83"/>
  <c r="H39" i="83"/>
  <c r="H36" i="83"/>
  <c r="G38" i="85"/>
  <c r="H37" i="87"/>
  <c r="H38" i="87"/>
  <c r="H39" i="87"/>
  <c r="H36" i="87"/>
  <c r="I37" i="90"/>
  <c r="I38" i="90"/>
  <c r="I39" i="90"/>
  <c r="I36" i="90"/>
  <c r="H37" i="92"/>
  <c r="H38" i="92"/>
  <c r="H39" i="92"/>
  <c r="H36" i="92"/>
  <c r="H37" i="94"/>
  <c r="H38" i="94"/>
  <c r="H39" i="94"/>
  <c r="H36" i="94"/>
  <c r="L35" i="99"/>
  <c r="M35" i="99"/>
  <c r="L36" i="99"/>
  <c r="M36" i="99"/>
  <c r="N36" i="99" s="1"/>
  <c r="L37" i="99"/>
  <c r="M37" i="99"/>
  <c r="L38" i="99"/>
  <c r="M38" i="99"/>
  <c r="L39" i="99"/>
  <c r="M39" i="99"/>
  <c r="N37" i="99"/>
  <c r="N38" i="99"/>
  <c r="N39" i="99"/>
  <c r="J37" i="100"/>
  <c r="J38" i="100"/>
  <c r="J39" i="100"/>
  <c r="G37" i="108"/>
  <c r="G38" i="108"/>
  <c r="G39" i="108"/>
  <c r="G36" i="108"/>
  <c r="G37" i="109"/>
  <c r="G38" i="109"/>
  <c r="G39" i="109"/>
  <c r="G36" i="109"/>
  <c r="G39" i="110"/>
  <c r="H37" i="111"/>
  <c r="H38" i="111"/>
  <c r="H39" i="111"/>
  <c r="H36" i="111"/>
  <c r="L35" i="113"/>
  <c r="M35" i="113"/>
  <c r="L36" i="113"/>
  <c r="M36" i="113"/>
  <c r="L37" i="113"/>
  <c r="M37" i="113"/>
  <c r="L38" i="113"/>
  <c r="M38" i="113"/>
  <c r="L39" i="113"/>
  <c r="M39" i="113"/>
  <c r="J37" i="114"/>
  <c r="J38" i="114"/>
  <c r="J39" i="114"/>
  <c r="J36" i="114"/>
  <c r="H36" i="115"/>
  <c r="G39" i="116"/>
  <c r="J36" i="100"/>
  <c r="K36" i="18"/>
  <c r="K36" i="17"/>
  <c r="K36" i="16"/>
  <c r="K36" i="14"/>
  <c r="F37" i="13"/>
  <c r="F38" i="13"/>
  <c r="F39" i="13"/>
  <c r="F36" i="13"/>
  <c r="E35" i="14"/>
  <c r="F35" i="14"/>
  <c r="G35" i="14"/>
  <c r="H35" i="14"/>
  <c r="I35" i="14"/>
  <c r="J35" i="14"/>
  <c r="E36" i="14"/>
  <c r="F36" i="14"/>
  <c r="G36" i="14"/>
  <c r="H36" i="14"/>
  <c r="I36" i="14"/>
  <c r="J36" i="14"/>
  <c r="E37" i="14"/>
  <c r="F37" i="14"/>
  <c r="G37" i="14"/>
  <c r="H37" i="14"/>
  <c r="I37" i="14"/>
  <c r="J37" i="14"/>
  <c r="E38" i="14"/>
  <c r="F38" i="14"/>
  <c r="G38" i="14"/>
  <c r="H38" i="14"/>
  <c r="I38" i="14"/>
  <c r="J38" i="14"/>
  <c r="E39" i="14"/>
  <c r="F39" i="14"/>
  <c r="G39" i="14"/>
  <c r="H39" i="14"/>
  <c r="I39" i="14"/>
  <c r="J39" i="14"/>
  <c r="E35" i="15"/>
  <c r="F35" i="15"/>
  <c r="G35" i="15"/>
  <c r="H35" i="15"/>
  <c r="E36" i="15"/>
  <c r="F36" i="15"/>
  <c r="G36" i="15"/>
  <c r="H36" i="15"/>
  <c r="E37" i="15"/>
  <c r="F37" i="15"/>
  <c r="G37" i="15"/>
  <c r="I37" i="15" s="1"/>
  <c r="H37" i="15"/>
  <c r="E38" i="15"/>
  <c r="F38" i="15"/>
  <c r="G38" i="15"/>
  <c r="H38" i="15"/>
  <c r="E39" i="15"/>
  <c r="F39" i="15"/>
  <c r="G39" i="15"/>
  <c r="H39" i="15"/>
  <c r="E35" i="16"/>
  <c r="F35" i="16"/>
  <c r="G35" i="16"/>
  <c r="H35" i="16"/>
  <c r="I35" i="16"/>
  <c r="J35" i="16"/>
  <c r="E36" i="16"/>
  <c r="F36" i="16"/>
  <c r="G36" i="16"/>
  <c r="H36" i="16"/>
  <c r="I36" i="16"/>
  <c r="J36" i="16"/>
  <c r="E37" i="16"/>
  <c r="F37" i="16"/>
  <c r="G37" i="16"/>
  <c r="H37" i="16"/>
  <c r="I37" i="16"/>
  <c r="J37" i="16"/>
  <c r="E38" i="16"/>
  <c r="F38" i="16"/>
  <c r="G38" i="16"/>
  <c r="H38" i="16"/>
  <c r="I38" i="16"/>
  <c r="J38" i="16"/>
  <c r="E39" i="16"/>
  <c r="F39" i="16"/>
  <c r="G39" i="16"/>
  <c r="H39" i="16"/>
  <c r="I39" i="16"/>
  <c r="J39" i="16"/>
  <c r="E35" i="17"/>
  <c r="F35" i="17"/>
  <c r="G35" i="17"/>
  <c r="H35" i="17"/>
  <c r="I35" i="17"/>
  <c r="J35" i="17"/>
  <c r="E36" i="17"/>
  <c r="F36" i="17"/>
  <c r="G36" i="17"/>
  <c r="H36" i="17"/>
  <c r="I36" i="17"/>
  <c r="J36" i="17"/>
  <c r="E37" i="17"/>
  <c r="F37" i="17"/>
  <c r="G37" i="17"/>
  <c r="H37" i="17"/>
  <c r="I37" i="17"/>
  <c r="J37" i="17"/>
  <c r="E38" i="17"/>
  <c r="F38" i="17"/>
  <c r="G38" i="17"/>
  <c r="H38" i="17"/>
  <c r="I38" i="17"/>
  <c r="J38" i="17"/>
  <c r="E39" i="17"/>
  <c r="F39" i="17"/>
  <c r="G39" i="17"/>
  <c r="H39" i="17"/>
  <c r="I39" i="17"/>
  <c r="J39" i="17"/>
  <c r="E35" i="18"/>
  <c r="F35" i="18"/>
  <c r="G35" i="18"/>
  <c r="H35" i="18"/>
  <c r="I35" i="18"/>
  <c r="J35" i="18"/>
  <c r="E36" i="18"/>
  <c r="F36" i="18"/>
  <c r="G36" i="18"/>
  <c r="H36" i="18"/>
  <c r="I36" i="18"/>
  <c r="J36" i="18"/>
  <c r="E37" i="18"/>
  <c r="F37" i="18"/>
  <c r="G37" i="18"/>
  <c r="H37" i="18"/>
  <c r="I37" i="18"/>
  <c r="J37" i="18"/>
  <c r="E38" i="18"/>
  <c r="F38" i="18"/>
  <c r="G38" i="18"/>
  <c r="H38" i="18"/>
  <c r="I38" i="18"/>
  <c r="J38" i="18"/>
  <c r="E39" i="18"/>
  <c r="F39" i="18"/>
  <c r="G39" i="18"/>
  <c r="H39" i="18"/>
  <c r="I39" i="18"/>
  <c r="J39" i="18"/>
  <c r="E35" i="19"/>
  <c r="F35" i="19"/>
  <c r="G35" i="19"/>
  <c r="H35" i="19"/>
  <c r="I35" i="19"/>
  <c r="J35" i="19"/>
  <c r="E36" i="19"/>
  <c r="F36" i="19"/>
  <c r="G36" i="19"/>
  <c r="H36" i="19"/>
  <c r="I36" i="19"/>
  <c r="J36" i="19"/>
  <c r="E37" i="19"/>
  <c r="F37" i="19"/>
  <c r="G37" i="19"/>
  <c r="H37" i="19"/>
  <c r="I37" i="19"/>
  <c r="J37" i="19"/>
  <c r="E38" i="19"/>
  <c r="F38" i="19"/>
  <c r="G38" i="19"/>
  <c r="H38" i="19"/>
  <c r="I38" i="19"/>
  <c r="J38" i="19"/>
  <c r="E39" i="19"/>
  <c r="F39" i="19"/>
  <c r="G39" i="19"/>
  <c r="H39" i="19"/>
  <c r="I39" i="19"/>
  <c r="J39" i="19"/>
  <c r="E35" i="21"/>
  <c r="F35" i="21"/>
  <c r="G35" i="21"/>
  <c r="H35" i="21"/>
  <c r="I35" i="21"/>
  <c r="J35" i="21"/>
  <c r="K35" i="21"/>
  <c r="E36" i="21"/>
  <c r="F36" i="21"/>
  <c r="G36" i="21"/>
  <c r="H36" i="21"/>
  <c r="I36" i="21"/>
  <c r="J36" i="21"/>
  <c r="K36" i="21"/>
  <c r="E37" i="21"/>
  <c r="F37" i="21"/>
  <c r="G37" i="21"/>
  <c r="H37" i="21"/>
  <c r="I37" i="21"/>
  <c r="J37" i="21"/>
  <c r="K37" i="21"/>
  <c r="E38" i="21"/>
  <c r="F38" i="21"/>
  <c r="G38" i="21"/>
  <c r="H38" i="21"/>
  <c r="I38" i="21"/>
  <c r="J38" i="21"/>
  <c r="K38" i="21"/>
  <c r="E39" i="21"/>
  <c r="F39" i="21"/>
  <c r="G39" i="21"/>
  <c r="H39" i="21"/>
  <c r="I39" i="21"/>
  <c r="J39" i="21"/>
  <c r="K39" i="21"/>
  <c r="E35" i="22"/>
  <c r="F35" i="22"/>
  <c r="G35" i="22"/>
  <c r="H35" i="22"/>
  <c r="I35" i="22"/>
  <c r="J35" i="22"/>
  <c r="K35" i="22"/>
  <c r="E36" i="22"/>
  <c r="F36" i="22"/>
  <c r="G36" i="22"/>
  <c r="H36" i="22"/>
  <c r="I36" i="22"/>
  <c r="J36" i="22"/>
  <c r="K36" i="22"/>
  <c r="E37" i="22"/>
  <c r="F37" i="22"/>
  <c r="G37" i="22"/>
  <c r="H37" i="22"/>
  <c r="I37" i="22"/>
  <c r="J37" i="22"/>
  <c r="K37" i="22"/>
  <c r="E38" i="22"/>
  <c r="F38" i="22"/>
  <c r="G38" i="22"/>
  <c r="H38" i="22"/>
  <c r="I38" i="22"/>
  <c r="J38" i="22"/>
  <c r="K38" i="22"/>
  <c r="E39" i="22"/>
  <c r="F39" i="22"/>
  <c r="G39" i="22"/>
  <c r="H39" i="22"/>
  <c r="I39" i="22"/>
  <c r="J39" i="22"/>
  <c r="K39" i="22"/>
  <c r="E35" i="24"/>
  <c r="F35" i="24"/>
  <c r="G35" i="24"/>
  <c r="H35" i="24"/>
  <c r="I35" i="24"/>
  <c r="J35" i="24"/>
  <c r="K35" i="24"/>
  <c r="E36" i="24"/>
  <c r="F36" i="24"/>
  <c r="G36" i="24"/>
  <c r="H36" i="24"/>
  <c r="I36" i="24"/>
  <c r="J36" i="24"/>
  <c r="K36" i="24"/>
  <c r="E37" i="24"/>
  <c r="F37" i="24"/>
  <c r="G37" i="24"/>
  <c r="H37" i="24"/>
  <c r="I37" i="24"/>
  <c r="J37" i="24"/>
  <c r="K37" i="24"/>
  <c r="E38" i="24"/>
  <c r="F38" i="24"/>
  <c r="G38" i="24"/>
  <c r="H38" i="24"/>
  <c r="I38" i="24"/>
  <c r="J38" i="24"/>
  <c r="K38" i="24"/>
  <c r="E39" i="24"/>
  <c r="F39" i="24"/>
  <c r="G39" i="24"/>
  <c r="H39" i="24"/>
  <c r="I39" i="24"/>
  <c r="J39" i="24"/>
  <c r="K39" i="24"/>
  <c r="E35" i="25"/>
  <c r="F35" i="25"/>
  <c r="G35" i="25"/>
  <c r="H35" i="25"/>
  <c r="I35" i="25"/>
  <c r="J35" i="25"/>
  <c r="K35" i="25"/>
  <c r="E36" i="25"/>
  <c r="F36" i="25"/>
  <c r="G36" i="25"/>
  <c r="H36" i="25"/>
  <c r="I36" i="25"/>
  <c r="J36" i="25"/>
  <c r="K36" i="25"/>
  <c r="E37" i="25"/>
  <c r="F37" i="25"/>
  <c r="G37" i="25"/>
  <c r="H37" i="25"/>
  <c r="I37" i="25"/>
  <c r="J37" i="25"/>
  <c r="K37" i="25"/>
  <c r="E38" i="25"/>
  <c r="F38" i="25"/>
  <c r="G38" i="25"/>
  <c r="H38" i="25"/>
  <c r="I38" i="25"/>
  <c r="J38" i="25"/>
  <c r="K38" i="25"/>
  <c r="E39" i="25"/>
  <c r="F39" i="25"/>
  <c r="G39" i="25"/>
  <c r="H39" i="25"/>
  <c r="I39" i="25"/>
  <c r="J39" i="25"/>
  <c r="K39" i="25"/>
  <c r="E35" i="26"/>
  <c r="E36" i="26"/>
  <c r="E37" i="26"/>
  <c r="E38" i="26"/>
  <c r="E39" i="26"/>
  <c r="E35" i="27"/>
  <c r="F35" i="27"/>
  <c r="G35" i="27"/>
  <c r="H35" i="27"/>
  <c r="E36" i="27"/>
  <c r="F36" i="27"/>
  <c r="G36" i="27"/>
  <c r="H36" i="27"/>
  <c r="E37" i="27"/>
  <c r="F37" i="27"/>
  <c r="G37" i="27"/>
  <c r="H37" i="27"/>
  <c r="E38" i="27"/>
  <c r="I38" i="27" s="1"/>
  <c r="F38" i="27"/>
  <c r="G38" i="27"/>
  <c r="H38" i="27"/>
  <c r="E39" i="27"/>
  <c r="F39" i="27"/>
  <c r="G39" i="27"/>
  <c r="H39" i="27"/>
  <c r="E35" i="28"/>
  <c r="F35" i="28"/>
  <c r="G35" i="28"/>
  <c r="H35" i="28"/>
  <c r="I35" i="28"/>
  <c r="E36" i="28"/>
  <c r="F36" i="28"/>
  <c r="G36" i="28"/>
  <c r="H36" i="28"/>
  <c r="I36" i="28"/>
  <c r="E37" i="28"/>
  <c r="F37" i="28"/>
  <c r="G37" i="28"/>
  <c r="H37" i="28"/>
  <c r="I37" i="28"/>
  <c r="E38" i="28"/>
  <c r="F38" i="28"/>
  <c r="K38" i="28" s="1"/>
  <c r="G38" i="28"/>
  <c r="H38" i="28"/>
  <c r="I38" i="28"/>
  <c r="E39" i="28"/>
  <c r="F39" i="28"/>
  <c r="G39" i="28"/>
  <c r="H39" i="28"/>
  <c r="I39" i="28"/>
  <c r="E35" i="29"/>
  <c r="F35" i="29"/>
  <c r="G35" i="29"/>
  <c r="H35" i="29"/>
  <c r="I35" i="29"/>
  <c r="E36" i="29"/>
  <c r="F36" i="29"/>
  <c r="G36" i="29"/>
  <c r="H36" i="29"/>
  <c r="I36" i="29"/>
  <c r="E37" i="29"/>
  <c r="F37" i="29"/>
  <c r="G37" i="29"/>
  <c r="H37" i="29"/>
  <c r="I37" i="29"/>
  <c r="E38" i="29"/>
  <c r="F38" i="29"/>
  <c r="G38" i="29"/>
  <c r="H38" i="29"/>
  <c r="I38" i="29"/>
  <c r="E39" i="29"/>
  <c r="F39" i="29"/>
  <c r="G39" i="29"/>
  <c r="H39" i="29"/>
  <c r="I39" i="29"/>
  <c r="E35" i="30"/>
  <c r="E36" i="30"/>
  <c r="E37" i="30"/>
  <c r="E38" i="30"/>
  <c r="E39" i="30"/>
  <c r="E35" i="31"/>
  <c r="E36" i="31"/>
  <c r="E37" i="31"/>
  <c r="E38" i="31"/>
  <c r="E39" i="31"/>
  <c r="E35" i="32"/>
  <c r="E36" i="32"/>
  <c r="E37" i="32"/>
  <c r="E38" i="32"/>
  <c r="E39" i="32"/>
  <c r="E35" i="33"/>
  <c r="F35" i="33"/>
  <c r="E36" i="33"/>
  <c r="F36" i="33"/>
  <c r="E37" i="33"/>
  <c r="F37" i="33"/>
  <c r="E38" i="33"/>
  <c r="F38" i="33"/>
  <c r="E39" i="33"/>
  <c r="F39" i="33"/>
  <c r="E35" i="36"/>
  <c r="E36" i="36"/>
  <c r="E37" i="36"/>
  <c r="E38" i="36"/>
  <c r="E39" i="36"/>
  <c r="E35" i="40"/>
  <c r="E36" i="40"/>
  <c r="E37" i="40"/>
  <c r="E38" i="40"/>
  <c r="E39" i="40"/>
  <c r="E35" i="41"/>
  <c r="F35" i="41"/>
  <c r="G35" i="41"/>
  <c r="H35" i="41"/>
  <c r="I35" i="41"/>
  <c r="E36" i="41"/>
  <c r="F36" i="41"/>
  <c r="G36" i="41"/>
  <c r="H36" i="41"/>
  <c r="I36" i="41"/>
  <c r="E37" i="41"/>
  <c r="F37" i="41"/>
  <c r="G37" i="41"/>
  <c r="H37" i="41"/>
  <c r="I37" i="41"/>
  <c r="E38" i="41"/>
  <c r="F38" i="41"/>
  <c r="G38" i="41"/>
  <c r="H38" i="41"/>
  <c r="I38" i="41"/>
  <c r="E39" i="41"/>
  <c r="F39" i="41"/>
  <c r="G39" i="41"/>
  <c r="H39" i="41"/>
  <c r="I39" i="41"/>
  <c r="E35" i="42"/>
  <c r="E36" i="42"/>
  <c r="E37" i="42"/>
  <c r="E38" i="42"/>
  <c r="E39" i="42"/>
  <c r="E35" i="43"/>
  <c r="F35" i="43"/>
  <c r="E36" i="43"/>
  <c r="F36" i="43"/>
  <c r="E37" i="43"/>
  <c r="F37" i="43"/>
  <c r="E38" i="43"/>
  <c r="F38" i="43"/>
  <c r="E39" i="43"/>
  <c r="F39" i="43"/>
  <c r="E35" i="44"/>
  <c r="E36" i="44"/>
  <c r="E37" i="44"/>
  <c r="E38" i="44"/>
  <c r="E39" i="44"/>
  <c r="E35" i="46"/>
  <c r="F35" i="46"/>
  <c r="G35" i="46"/>
  <c r="H35" i="46"/>
  <c r="I35" i="46"/>
  <c r="J35" i="46"/>
  <c r="K35" i="46"/>
  <c r="E36" i="46"/>
  <c r="F36" i="46"/>
  <c r="G36" i="46"/>
  <c r="H36" i="46"/>
  <c r="N42" i="46" s="1"/>
  <c r="I36" i="46"/>
  <c r="J36" i="46"/>
  <c r="K36" i="46"/>
  <c r="E37" i="46"/>
  <c r="F37" i="46"/>
  <c r="G37" i="46"/>
  <c r="H37" i="46"/>
  <c r="I37" i="46"/>
  <c r="J37" i="46"/>
  <c r="K37" i="46"/>
  <c r="E38" i="46"/>
  <c r="F38" i="46"/>
  <c r="G38" i="46"/>
  <c r="H38" i="46"/>
  <c r="I38" i="46"/>
  <c r="J38" i="46"/>
  <c r="O44" i="46" s="1"/>
  <c r="K38" i="46"/>
  <c r="E39" i="46"/>
  <c r="F39" i="46"/>
  <c r="G39" i="46"/>
  <c r="H39" i="46"/>
  <c r="I39" i="46"/>
  <c r="J39" i="46"/>
  <c r="K39" i="46"/>
  <c r="E35" i="47"/>
  <c r="F35" i="47"/>
  <c r="G35" i="47"/>
  <c r="H35" i="47"/>
  <c r="I35" i="47"/>
  <c r="J35" i="47"/>
  <c r="K35" i="47"/>
  <c r="E36" i="47"/>
  <c r="F36" i="47"/>
  <c r="G36" i="47"/>
  <c r="H36" i="47"/>
  <c r="I36" i="47"/>
  <c r="J36" i="47"/>
  <c r="K36" i="47"/>
  <c r="E37" i="47"/>
  <c r="F37" i="47"/>
  <c r="G37" i="47"/>
  <c r="H37" i="47"/>
  <c r="I37" i="47"/>
  <c r="J37" i="47"/>
  <c r="K37" i="47"/>
  <c r="E38" i="47"/>
  <c r="F38" i="47"/>
  <c r="G38" i="47"/>
  <c r="H38" i="47"/>
  <c r="I38" i="47"/>
  <c r="J38" i="47"/>
  <c r="K38" i="47"/>
  <c r="E39" i="47"/>
  <c r="F39" i="47"/>
  <c r="G39" i="47"/>
  <c r="H39" i="47"/>
  <c r="I39" i="47"/>
  <c r="J39" i="47"/>
  <c r="K39" i="47"/>
  <c r="E35" i="48"/>
  <c r="F35" i="48"/>
  <c r="G35" i="48"/>
  <c r="H35" i="48"/>
  <c r="I35" i="48"/>
  <c r="J35" i="48"/>
  <c r="K35" i="48"/>
  <c r="E36" i="48"/>
  <c r="F36" i="48"/>
  <c r="G36" i="48"/>
  <c r="H36" i="48"/>
  <c r="I36" i="48"/>
  <c r="J36" i="48"/>
  <c r="K36" i="48"/>
  <c r="E37" i="48"/>
  <c r="F37" i="48"/>
  <c r="G37" i="48"/>
  <c r="H37" i="48"/>
  <c r="I37" i="48"/>
  <c r="J37" i="48"/>
  <c r="K37" i="48"/>
  <c r="E38" i="48"/>
  <c r="F38" i="48"/>
  <c r="G38" i="48"/>
  <c r="H38" i="48"/>
  <c r="I38" i="48"/>
  <c r="J38" i="48"/>
  <c r="K38" i="48"/>
  <c r="E39" i="48"/>
  <c r="F39" i="48"/>
  <c r="G39" i="48"/>
  <c r="H39" i="48"/>
  <c r="I39" i="48"/>
  <c r="J39" i="48"/>
  <c r="K39" i="48"/>
  <c r="E35" i="49"/>
  <c r="F35" i="49"/>
  <c r="E36" i="49"/>
  <c r="F36" i="49"/>
  <c r="E37" i="49"/>
  <c r="F37" i="49"/>
  <c r="E38" i="49"/>
  <c r="F38" i="49"/>
  <c r="E39" i="49"/>
  <c r="F39" i="49"/>
  <c r="E35" i="50"/>
  <c r="F35" i="50"/>
  <c r="G35" i="50"/>
  <c r="E36" i="50"/>
  <c r="F36" i="50"/>
  <c r="G36" i="50"/>
  <c r="E37" i="50"/>
  <c r="F37" i="50"/>
  <c r="G37" i="50"/>
  <c r="E38" i="50"/>
  <c r="F38" i="50"/>
  <c r="G38" i="50"/>
  <c r="E39" i="50"/>
  <c r="F39" i="50"/>
  <c r="G39" i="50"/>
  <c r="E35" i="51"/>
  <c r="F35" i="51"/>
  <c r="G35" i="51"/>
  <c r="E36" i="51"/>
  <c r="F36" i="51"/>
  <c r="G36" i="51"/>
  <c r="E37" i="51"/>
  <c r="F37" i="51"/>
  <c r="G37" i="51"/>
  <c r="E38" i="51"/>
  <c r="F38" i="51"/>
  <c r="G38" i="51"/>
  <c r="E39" i="51"/>
  <c r="F39" i="51"/>
  <c r="G39" i="51"/>
  <c r="E35" i="52"/>
  <c r="F35" i="52"/>
  <c r="G35" i="52"/>
  <c r="H35" i="52"/>
  <c r="I35" i="52"/>
  <c r="J35" i="52"/>
  <c r="K35" i="52"/>
  <c r="E36" i="52"/>
  <c r="F36" i="52"/>
  <c r="G36" i="52"/>
  <c r="H36" i="52"/>
  <c r="I36" i="52"/>
  <c r="J36" i="52"/>
  <c r="K36" i="52"/>
  <c r="E37" i="52"/>
  <c r="F37" i="52"/>
  <c r="G37" i="52"/>
  <c r="H37" i="52"/>
  <c r="I37" i="52"/>
  <c r="J37" i="52"/>
  <c r="K37" i="52"/>
  <c r="E38" i="52"/>
  <c r="F38" i="52"/>
  <c r="G38" i="52"/>
  <c r="H38" i="52"/>
  <c r="I38" i="52"/>
  <c r="J38" i="52"/>
  <c r="K38" i="52"/>
  <c r="E39" i="52"/>
  <c r="F39" i="52"/>
  <c r="G39" i="52"/>
  <c r="H39" i="52"/>
  <c r="I39" i="52"/>
  <c r="J39" i="52"/>
  <c r="K39" i="52"/>
  <c r="E35" i="53"/>
  <c r="F35" i="53"/>
  <c r="G35" i="53"/>
  <c r="H35" i="53"/>
  <c r="I35" i="53"/>
  <c r="J35" i="53"/>
  <c r="K35" i="53"/>
  <c r="E36" i="53"/>
  <c r="F36" i="53"/>
  <c r="G36" i="53"/>
  <c r="H36" i="53"/>
  <c r="I36" i="53"/>
  <c r="J36" i="53"/>
  <c r="K36" i="53"/>
  <c r="E37" i="53"/>
  <c r="F37" i="53"/>
  <c r="G37" i="53"/>
  <c r="H37" i="53"/>
  <c r="I37" i="53"/>
  <c r="J37" i="53"/>
  <c r="K37" i="53"/>
  <c r="E38" i="53"/>
  <c r="F38" i="53"/>
  <c r="G38" i="53"/>
  <c r="H38" i="53"/>
  <c r="I38" i="53"/>
  <c r="J38" i="53"/>
  <c r="K38" i="53"/>
  <c r="E39" i="53"/>
  <c r="F39" i="53"/>
  <c r="G39" i="53"/>
  <c r="H39" i="53"/>
  <c r="I39" i="53"/>
  <c r="J39" i="53"/>
  <c r="K39" i="53"/>
  <c r="E35" i="54"/>
  <c r="F35" i="54"/>
  <c r="G35" i="54"/>
  <c r="H35" i="54"/>
  <c r="I35" i="54"/>
  <c r="J35" i="54"/>
  <c r="K35" i="54"/>
  <c r="E36" i="54"/>
  <c r="F36" i="54"/>
  <c r="G36" i="54"/>
  <c r="H36" i="54"/>
  <c r="I36" i="54"/>
  <c r="D2" i="118" s="1"/>
  <c r="J36" i="54"/>
  <c r="K36" i="54"/>
  <c r="E2" i="118" s="1"/>
  <c r="E37" i="54"/>
  <c r="F37" i="54"/>
  <c r="G37" i="54"/>
  <c r="H37" i="54"/>
  <c r="I37" i="54"/>
  <c r="D8" i="118" s="1"/>
  <c r="J37" i="54"/>
  <c r="K37" i="54"/>
  <c r="E8" i="118" s="1"/>
  <c r="J8" i="118" s="1"/>
  <c r="Q7" i="118" s="1"/>
  <c r="E38" i="54"/>
  <c r="F38" i="54"/>
  <c r="G38" i="54"/>
  <c r="H38" i="54"/>
  <c r="N38" i="54" s="1"/>
  <c r="I38" i="54"/>
  <c r="D14" i="118" s="1"/>
  <c r="J38" i="54"/>
  <c r="K38" i="54"/>
  <c r="E14" i="118" s="1"/>
  <c r="J14" i="118" s="1"/>
  <c r="Q13" i="118" s="1"/>
  <c r="E39" i="54"/>
  <c r="F39" i="54"/>
  <c r="G39" i="54"/>
  <c r="H39" i="54"/>
  <c r="I39" i="54"/>
  <c r="J39" i="54"/>
  <c r="K39" i="54"/>
  <c r="E35" i="55"/>
  <c r="F35" i="55"/>
  <c r="G35" i="55"/>
  <c r="H35" i="55"/>
  <c r="I35" i="55"/>
  <c r="J35" i="55"/>
  <c r="K35" i="55"/>
  <c r="E36" i="55"/>
  <c r="F36" i="55"/>
  <c r="G36" i="55"/>
  <c r="H36" i="55"/>
  <c r="I36" i="55"/>
  <c r="D3" i="118" s="1"/>
  <c r="J36" i="55"/>
  <c r="K36" i="55"/>
  <c r="E3" i="118" s="1"/>
  <c r="E37" i="55"/>
  <c r="F37" i="55"/>
  <c r="G37" i="55"/>
  <c r="H37" i="55"/>
  <c r="I37" i="55"/>
  <c r="D9" i="118" s="1"/>
  <c r="J37" i="55"/>
  <c r="K37" i="55"/>
  <c r="E9" i="118" s="1"/>
  <c r="J9" i="118" s="1"/>
  <c r="E38" i="55"/>
  <c r="F38" i="55"/>
  <c r="G38" i="55"/>
  <c r="H38" i="55"/>
  <c r="I38" i="55"/>
  <c r="D15" i="118" s="1"/>
  <c r="J38" i="55"/>
  <c r="K38" i="55"/>
  <c r="E15" i="118" s="1"/>
  <c r="J15" i="118" s="1"/>
  <c r="Q14" i="118" s="1"/>
  <c r="E39" i="55"/>
  <c r="F39" i="55"/>
  <c r="G39" i="55"/>
  <c r="H39" i="55"/>
  <c r="I39" i="55"/>
  <c r="J39" i="55"/>
  <c r="K39" i="55"/>
  <c r="E35" i="56"/>
  <c r="F35" i="56"/>
  <c r="G35" i="56"/>
  <c r="H35" i="56"/>
  <c r="I35" i="56"/>
  <c r="J35" i="56"/>
  <c r="K35" i="56"/>
  <c r="E36" i="56"/>
  <c r="F36" i="56"/>
  <c r="G36" i="56"/>
  <c r="H36" i="56"/>
  <c r="I36" i="56"/>
  <c r="D4" i="118" s="1"/>
  <c r="J36" i="56"/>
  <c r="K36" i="56"/>
  <c r="E4" i="118" s="1"/>
  <c r="E37" i="56"/>
  <c r="F37" i="56"/>
  <c r="G37" i="56"/>
  <c r="H37" i="56"/>
  <c r="I37" i="56"/>
  <c r="D10" i="118" s="1"/>
  <c r="J37" i="56"/>
  <c r="K37" i="56"/>
  <c r="E10" i="118" s="1"/>
  <c r="J10" i="118" s="1"/>
  <c r="Q9" i="118" s="1"/>
  <c r="E38" i="56"/>
  <c r="F38" i="56"/>
  <c r="N38" i="56" s="1"/>
  <c r="G38" i="56"/>
  <c r="H38" i="56"/>
  <c r="I38" i="56"/>
  <c r="D16" i="118" s="1"/>
  <c r="J38" i="56"/>
  <c r="K38" i="56"/>
  <c r="E16" i="118" s="1"/>
  <c r="J16" i="118" s="1"/>
  <c r="Q15" i="118" s="1"/>
  <c r="E39" i="56"/>
  <c r="F39" i="56"/>
  <c r="G39" i="56"/>
  <c r="H39" i="56"/>
  <c r="I39" i="56"/>
  <c r="J39" i="56"/>
  <c r="K39" i="56"/>
  <c r="E35" i="57"/>
  <c r="F35" i="57"/>
  <c r="G35" i="57"/>
  <c r="H35" i="57"/>
  <c r="I35" i="57"/>
  <c r="J35" i="57"/>
  <c r="K35" i="57"/>
  <c r="E36" i="57"/>
  <c r="F36" i="57"/>
  <c r="G36" i="57"/>
  <c r="H36" i="57"/>
  <c r="I36" i="57"/>
  <c r="D5" i="118" s="1"/>
  <c r="J36" i="57"/>
  <c r="K36" i="57"/>
  <c r="E5" i="118" s="1"/>
  <c r="E37" i="57"/>
  <c r="F37" i="57"/>
  <c r="G37" i="57"/>
  <c r="H37" i="57"/>
  <c r="I37" i="57"/>
  <c r="D11" i="118" s="1"/>
  <c r="J37" i="57"/>
  <c r="K37" i="57"/>
  <c r="E11" i="118" s="1"/>
  <c r="J11" i="118" s="1"/>
  <c r="E38" i="57"/>
  <c r="F38" i="57"/>
  <c r="G38" i="57"/>
  <c r="H38" i="57"/>
  <c r="I38" i="57"/>
  <c r="D17" i="118" s="1"/>
  <c r="J38" i="57"/>
  <c r="K38" i="57"/>
  <c r="E17" i="118" s="1"/>
  <c r="J17" i="118" s="1"/>
  <c r="Q16" i="118" s="1"/>
  <c r="E39" i="57"/>
  <c r="F39" i="57"/>
  <c r="G39" i="57"/>
  <c r="H39" i="57"/>
  <c r="I39" i="57"/>
  <c r="J39" i="57"/>
  <c r="K39" i="57"/>
  <c r="E35" i="58"/>
  <c r="F35" i="58"/>
  <c r="G35" i="58"/>
  <c r="H35" i="58"/>
  <c r="I35" i="58"/>
  <c r="J35" i="58"/>
  <c r="K35" i="58"/>
  <c r="E36" i="58"/>
  <c r="F36" i="58"/>
  <c r="G36" i="58"/>
  <c r="H36" i="58"/>
  <c r="I36" i="58"/>
  <c r="D6" i="118" s="1"/>
  <c r="J36" i="58"/>
  <c r="K36" i="58"/>
  <c r="E6" i="118" s="1"/>
  <c r="E37" i="58"/>
  <c r="F37" i="58"/>
  <c r="G37" i="58"/>
  <c r="H37" i="58"/>
  <c r="I37" i="58"/>
  <c r="D12" i="118" s="1"/>
  <c r="J37" i="58"/>
  <c r="K37" i="58"/>
  <c r="E12" i="118" s="1"/>
  <c r="J12" i="118" s="1"/>
  <c r="Q11" i="118" s="1"/>
  <c r="E38" i="58"/>
  <c r="F38" i="58"/>
  <c r="G38" i="58"/>
  <c r="H38" i="58"/>
  <c r="I38" i="58"/>
  <c r="D18" i="118" s="1"/>
  <c r="J38" i="58"/>
  <c r="K38" i="58"/>
  <c r="E18" i="118" s="1"/>
  <c r="J18" i="118" s="1"/>
  <c r="E39" i="58"/>
  <c r="F39" i="58"/>
  <c r="G39" i="58"/>
  <c r="H39" i="58"/>
  <c r="I39" i="58"/>
  <c r="J39" i="58"/>
  <c r="K39" i="58"/>
  <c r="E35" i="59"/>
  <c r="F35" i="59"/>
  <c r="G35" i="59"/>
  <c r="E36" i="59"/>
  <c r="F36" i="59"/>
  <c r="G36" i="59"/>
  <c r="E37" i="59"/>
  <c r="F37" i="59"/>
  <c r="G37" i="59"/>
  <c r="E38" i="59"/>
  <c r="F38" i="59"/>
  <c r="G38" i="59"/>
  <c r="E39" i="59"/>
  <c r="F39" i="59"/>
  <c r="G39" i="59"/>
  <c r="E35" i="60"/>
  <c r="F35" i="60"/>
  <c r="G35" i="60"/>
  <c r="E36" i="60"/>
  <c r="F36" i="60"/>
  <c r="G36" i="60"/>
  <c r="E37" i="60"/>
  <c r="F37" i="60"/>
  <c r="G37" i="60"/>
  <c r="E38" i="60"/>
  <c r="F38" i="60"/>
  <c r="G38" i="60"/>
  <c r="E39" i="60"/>
  <c r="F39" i="60"/>
  <c r="G39" i="60"/>
  <c r="E35" i="62"/>
  <c r="F35" i="62"/>
  <c r="G35" i="62"/>
  <c r="H35" i="62"/>
  <c r="I35" i="62"/>
  <c r="J35" i="62"/>
  <c r="E36" i="62"/>
  <c r="F36" i="62"/>
  <c r="G36" i="62"/>
  <c r="H36" i="62"/>
  <c r="I36" i="62"/>
  <c r="J36" i="62"/>
  <c r="E37" i="62"/>
  <c r="F37" i="62"/>
  <c r="G37" i="62"/>
  <c r="H37" i="62"/>
  <c r="I37" i="62"/>
  <c r="J37" i="62"/>
  <c r="E38" i="62"/>
  <c r="F38" i="62"/>
  <c r="G38" i="62"/>
  <c r="H38" i="62"/>
  <c r="I38" i="62"/>
  <c r="J38" i="62"/>
  <c r="E39" i="62"/>
  <c r="F39" i="62"/>
  <c r="G39" i="62"/>
  <c r="H39" i="62"/>
  <c r="I39" i="62"/>
  <c r="J39" i="62"/>
  <c r="E35" i="63"/>
  <c r="F35" i="63"/>
  <c r="E36" i="63"/>
  <c r="F36" i="63"/>
  <c r="E37" i="63"/>
  <c r="F37" i="63"/>
  <c r="E38" i="63"/>
  <c r="G38" i="63" s="1"/>
  <c r="F38" i="63"/>
  <c r="E39" i="63"/>
  <c r="F39" i="63"/>
  <c r="E35" i="64"/>
  <c r="F35" i="64"/>
  <c r="G35" i="64"/>
  <c r="H35" i="64"/>
  <c r="E36" i="64"/>
  <c r="F36" i="64"/>
  <c r="G36" i="64"/>
  <c r="H36" i="64"/>
  <c r="E37" i="64"/>
  <c r="F37" i="64"/>
  <c r="G37" i="64"/>
  <c r="H37" i="64"/>
  <c r="E38" i="64"/>
  <c r="F38" i="64"/>
  <c r="G38" i="64"/>
  <c r="H38" i="64"/>
  <c r="E39" i="64"/>
  <c r="F39" i="64"/>
  <c r="G39" i="64"/>
  <c r="H39" i="64"/>
  <c r="E35" i="65"/>
  <c r="F35" i="65"/>
  <c r="G35" i="65"/>
  <c r="E36" i="65"/>
  <c r="F36" i="65"/>
  <c r="G36" i="65"/>
  <c r="E37" i="65"/>
  <c r="F37" i="65"/>
  <c r="G37" i="65"/>
  <c r="E38" i="65"/>
  <c r="F38" i="65"/>
  <c r="G38" i="65"/>
  <c r="E39" i="65"/>
  <c r="F39" i="65"/>
  <c r="G39" i="65"/>
  <c r="E35" i="66"/>
  <c r="F35" i="66"/>
  <c r="G35" i="66"/>
  <c r="E36" i="66"/>
  <c r="F36" i="66"/>
  <c r="G36" i="66"/>
  <c r="E37" i="66"/>
  <c r="F37" i="66"/>
  <c r="G37" i="66"/>
  <c r="E38" i="66"/>
  <c r="F38" i="66"/>
  <c r="G38" i="66"/>
  <c r="E39" i="66"/>
  <c r="F39" i="66"/>
  <c r="G39" i="66"/>
  <c r="E35" i="67"/>
  <c r="F35" i="67"/>
  <c r="G35" i="67"/>
  <c r="E36" i="67"/>
  <c r="F36" i="67"/>
  <c r="G36" i="67"/>
  <c r="E37" i="67"/>
  <c r="F37" i="67"/>
  <c r="G37" i="67"/>
  <c r="E38" i="67"/>
  <c r="F38" i="67"/>
  <c r="G38" i="67"/>
  <c r="E39" i="67"/>
  <c r="F39" i="67"/>
  <c r="G39" i="67"/>
  <c r="E35" i="68"/>
  <c r="F35" i="68"/>
  <c r="G35" i="68"/>
  <c r="E36" i="68"/>
  <c r="F36" i="68"/>
  <c r="G36" i="68"/>
  <c r="E37" i="68"/>
  <c r="F37" i="68"/>
  <c r="G37" i="68"/>
  <c r="E38" i="68"/>
  <c r="F38" i="68"/>
  <c r="G38" i="68"/>
  <c r="E39" i="68"/>
  <c r="F39" i="68"/>
  <c r="G39" i="68"/>
  <c r="E35" i="69"/>
  <c r="F35" i="69"/>
  <c r="G35" i="69"/>
  <c r="E36" i="69"/>
  <c r="F36" i="69"/>
  <c r="G36" i="69"/>
  <c r="E37" i="69"/>
  <c r="F37" i="69"/>
  <c r="G37" i="69"/>
  <c r="E38" i="69"/>
  <c r="F38" i="69"/>
  <c r="G38" i="69"/>
  <c r="E39" i="69"/>
  <c r="F39" i="69"/>
  <c r="G39" i="69"/>
  <c r="E35" i="70"/>
  <c r="F35" i="70"/>
  <c r="G35" i="70"/>
  <c r="H35" i="70"/>
  <c r="I35" i="70"/>
  <c r="E36" i="70"/>
  <c r="F36" i="70"/>
  <c r="G36" i="70"/>
  <c r="H36" i="70"/>
  <c r="I36" i="70"/>
  <c r="J36" i="70"/>
  <c r="E37" i="70"/>
  <c r="F37" i="70"/>
  <c r="G37" i="70"/>
  <c r="H37" i="70"/>
  <c r="I37" i="70"/>
  <c r="J37" i="70"/>
  <c r="E38" i="70"/>
  <c r="F38" i="70"/>
  <c r="G38" i="70"/>
  <c r="H38" i="70"/>
  <c r="I38" i="70"/>
  <c r="J38" i="70"/>
  <c r="E39" i="70"/>
  <c r="F39" i="70"/>
  <c r="G39" i="70"/>
  <c r="H39" i="70"/>
  <c r="I39" i="70"/>
  <c r="J39" i="70"/>
  <c r="E35" i="71"/>
  <c r="F35" i="71"/>
  <c r="G35" i="71"/>
  <c r="H35" i="71"/>
  <c r="I35" i="71"/>
  <c r="J35" i="71"/>
  <c r="K35" i="71"/>
  <c r="E36" i="71"/>
  <c r="F36" i="71"/>
  <c r="G36" i="71"/>
  <c r="H36" i="71"/>
  <c r="I36" i="71"/>
  <c r="J36" i="71"/>
  <c r="K36" i="71"/>
  <c r="E37" i="71"/>
  <c r="F37" i="71"/>
  <c r="G37" i="71"/>
  <c r="H37" i="71"/>
  <c r="I37" i="71"/>
  <c r="J37" i="71"/>
  <c r="K37" i="71"/>
  <c r="E38" i="71"/>
  <c r="F38" i="71"/>
  <c r="G38" i="71"/>
  <c r="H38" i="71"/>
  <c r="I38" i="71"/>
  <c r="J38" i="71"/>
  <c r="K38" i="71"/>
  <c r="E39" i="71"/>
  <c r="F39" i="71"/>
  <c r="G39" i="71"/>
  <c r="H39" i="71"/>
  <c r="I39" i="71"/>
  <c r="J39" i="71"/>
  <c r="K39" i="71"/>
  <c r="E35" i="72"/>
  <c r="F35" i="72"/>
  <c r="G35" i="72"/>
  <c r="E36" i="72"/>
  <c r="F36" i="72"/>
  <c r="G36" i="72"/>
  <c r="E37" i="72"/>
  <c r="F37" i="72"/>
  <c r="H37" i="72" s="1"/>
  <c r="G37" i="72"/>
  <c r="E38" i="72"/>
  <c r="F38" i="72"/>
  <c r="G38" i="72"/>
  <c r="E39" i="72"/>
  <c r="F39" i="72"/>
  <c r="G39" i="72"/>
  <c r="E35" i="73"/>
  <c r="F35" i="73"/>
  <c r="G35" i="73"/>
  <c r="E36" i="73"/>
  <c r="F36" i="73"/>
  <c r="G36" i="73"/>
  <c r="E37" i="73"/>
  <c r="F37" i="73"/>
  <c r="G37" i="73"/>
  <c r="E38" i="73"/>
  <c r="F38" i="73"/>
  <c r="G38" i="73"/>
  <c r="E39" i="73"/>
  <c r="F39" i="73"/>
  <c r="G39" i="73"/>
  <c r="E35" i="74"/>
  <c r="F35" i="74"/>
  <c r="G35" i="74"/>
  <c r="E36" i="74"/>
  <c r="F36" i="74"/>
  <c r="G36" i="74"/>
  <c r="E37" i="74"/>
  <c r="F37" i="74"/>
  <c r="G37" i="74"/>
  <c r="E38" i="74"/>
  <c r="F38" i="74"/>
  <c r="G38" i="74"/>
  <c r="E39" i="74"/>
  <c r="F39" i="74"/>
  <c r="G39" i="74"/>
  <c r="E35" i="75"/>
  <c r="F35" i="75"/>
  <c r="G35" i="75"/>
  <c r="E36" i="75"/>
  <c r="F36" i="75"/>
  <c r="G36" i="75"/>
  <c r="E37" i="75"/>
  <c r="F37" i="75"/>
  <c r="G37" i="75"/>
  <c r="E38" i="75"/>
  <c r="F38" i="75"/>
  <c r="G38" i="75"/>
  <c r="E39" i="75"/>
  <c r="F39" i="75"/>
  <c r="G39" i="75"/>
  <c r="E35" i="76"/>
  <c r="F35" i="76"/>
  <c r="G35" i="76"/>
  <c r="E36" i="76"/>
  <c r="F36" i="76"/>
  <c r="G36" i="76"/>
  <c r="E37" i="76"/>
  <c r="F37" i="76"/>
  <c r="G37" i="76"/>
  <c r="E38" i="76"/>
  <c r="F38" i="76"/>
  <c r="G38" i="76"/>
  <c r="E39" i="76"/>
  <c r="F39" i="76"/>
  <c r="G39" i="76"/>
  <c r="E35" i="77"/>
  <c r="F35" i="77"/>
  <c r="G35" i="77"/>
  <c r="E36" i="77"/>
  <c r="F36" i="77"/>
  <c r="G36" i="77"/>
  <c r="E37" i="77"/>
  <c r="F37" i="77"/>
  <c r="G37" i="77"/>
  <c r="E38" i="77"/>
  <c r="F38" i="77"/>
  <c r="G38" i="77"/>
  <c r="E39" i="77"/>
  <c r="F39" i="77"/>
  <c r="G39" i="77"/>
  <c r="E35" i="78"/>
  <c r="F35" i="78"/>
  <c r="G35" i="78"/>
  <c r="E36" i="78"/>
  <c r="F36" i="78"/>
  <c r="G36" i="78"/>
  <c r="E37" i="78"/>
  <c r="F37" i="78"/>
  <c r="G37" i="78"/>
  <c r="E38" i="78"/>
  <c r="F38" i="78"/>
  <c r="G38" i="78"/>
  <c r="E39" i="78"/>
  <c r="F39" i="78"/>
  <c r="G39" i="78"/>
  <c r="E35" i="79"/>
  <c r="F35" i="79"/>
  <c r="G35" i="79"/>
  <c r="E36" i="79"/>
  <c r="F36" i="79"/>
  <c r="G36" i="79"/>
  <c r="E37" i="79"/>
  <c r="F37" i="79"/>
  <c r="G37" i="79"/>
  <c r="E38" i="79"/>
  <c r="F38" i="79"/>
  <c r="G38" i="79"/>
  <c r="E39" i="79"/>
  <c r="F39" i="79"/>
  <c r="G39" i="79"/>
  <c r="E35" i="80"/>
  <c r="F35" i="80"/>
  <c r="G35" i="80"/>
  <c r="H35" i="80"/>
  <c r="I35" i="80"/>
  <c r="J35" i="80"/>
  <c r="K35" i="80"/>
  <c r="E36" i="80"/>
  <c r="F36" i="80"/>
  <c r="G36" i="80"/>
  <c r="H36" i="80"/>
  <c r="I36" i="80"/>
  <c r="J36" i="80"/>
  <c r="K36" i="80"/>
  <c r="E37" i="80"/>
  <c r="F37" i="80"/>
  <c r="G37" i="80"/>
  <c r="H37" i="80"/>
  <c r="I37" i="80"/>
  <c r="J37" i="80"/>
  <c r="K37" i="80"/>
  <c r="E38" i="80"/>
  <c r="F38" i="80"/>
  <c r="G38" i="80"/>
  <c r="H38" i="80"/>
  <c r="I38" i="80"/>
  <c r="J38" i="80"/>
  <c r="K38" i="80"/>
  <c r="E39" i="80"/>
  <c r="F39" i="80"/>
  <c r="G39" i="80"/>
  <c r="H39" i="80"/>
  <c r="I39" i="80"/>
  <c r="J39" i="80"/>
  <c r="K39" i="80"/>
  <c r="E37" i="81"/>
  <c r="F37" i="81"/>
  <c r="G37" i="81"/>
  <c r="H37" i="81"/>
  <c r="I37" i="81"/>
  <c r="J37" i="81"/>
  <c r="K37" i="81"/>
  <c r="E38" i="81"/>
  <c r="F38" i="81"/>
  <c r="G38" i="81"/>
  <c r="H38" i="81"/>
  <c r="I38" i="81"/>
  <c r="J38" i="81"/>
  <c r="K38" i="81"/>
  <c r="E39" i="81"/>
  <c r="F39" i="81"/>
  <c r="G39" i="81"/>
  <c r="H39" i="81"/>
  <c r="I39" i="81"/>
  <c r="J39" i="81"/>
  <c r="K39" i="81"/>
  <c r="E40" i="81"/>
  <c r="F40" i="81"/>
  <c r="G40" i="81"/>
  <c r="H40" i="81"/>
  <c r="I40" i="81"/>
  <c r="J40" i="81"/>
  <c r="K40" i="81"/>
  <c r="E35" i="82"/>
  <c r="F35" i="82"/>
  <c r="G35" i="82"/>
  <c r="E36" i="82"/>
  <c r="F36" i="82"/>
  <c r="G36" i="82"/>
  <c r="E37" i="82"/>
  <c r="F37" i="82"/>
  <c r="G37" i="82"/>
  <c r="E38" i="82"/>
  <c r="F38" i="82"/>
  <c r="G38" i="82"/>
  <c r="E39" i="82"/>
  <c r="F39" i="82"/>
  <c r="G39" i="82"/>
  <c r="E35" i="83"/>
  <c r="F35" i="83"/>
  <c r="G35" i="83"/>
  <c r="E36" i="83"/>
  <c r="F36" i="83"/>
  <c r="G36" i="83"/>
  <c r="E37" i="83"/>
  <c r="F37" i="83"/>
  <c r="G37" i="83"/>
  <c r="E38" i="83"/>
  <c r="F38" i="83"/>
  <c r="G38" i="83"/>
  <c r="E39" i="83"/>
  <c r="F39" i="83"/>
  <c r="G39" i="83"/>
  <c r="E35" i="84"/>
  <c r="F35" i="84"/>
  <c r="G35" i="84"/>
  <c r="E36" i="84"/>
  <c r="F36" i="84"/>
  <c r="G36" i="84"/>
  <c r="E37" i="84"/>
  <c r="F37" i="84"/>
  <c r="G37" i="84"/>
  <c r="E38" i="84"/>
  <c r="F38" i="84"/>
  <c r="G38" i="84"/>
  <c r="E39" i="84"/>
  <c r="F39" i="84"/>
  <c r="G39" i="84"/>
  <c r="E35" i="85"/>
  <c r="F35" i="85"/>
  <c r="E36" i="85"/>
  <c r="F36" i="85"/>
  <c r="E37" i="85"/>
  <c r="F37" i="85"/>
  <c r="E38" i="85"/>
  <c r="F38" i="85"/>
  <c r="E39" i="85"/>
  <c r="F39" i="85"/>
  <c r="E35" i="86"/>
  <c r="F35" i="86"/>
  <c r="E36" i="86"/>
  <c r="F36" i="86"/>
  <c r="E37" i="86"/>
  <c r="F37" i="86"/>
  <c r="G37" i="86" s="1"/>
  <c r="E38" i="86"/>
  <c r="F38" i="86"/>
  <c r="E39" i="86"/>
  <c r="F39" i="86"/>
  <c r="E35" i="87"/>
  <c r="F35" i="87"/>
  <c r="G35" i="87"/>
  <c r="E36" i="87"/>
  <c r="F36" i="87"/>
  <c r="G36" i="87"/>
  <c r="E37" i="87"/>
  <c r="F37" i="87"/>
  <c r="G37" i="87"/>
  <c r="E38" i="87"/>
  <c r="F38" i="87"/>
  <c r="G38" i="87"/>
  <c r="E39" i="87"/>
  <c r="F39" i="87"/>
  <c r="G39" i="87"/>
  <c r="E35" i="88"/>
  <c r="F35" i="88"/>
  <c r="E36" i="88"/>
  <c r="F36" i="88"/>
  <c r="E37" i="88"/>
  <c r="G37" i="88" s="1"/>
  <c r="F37" i="88"/>
  <c r="E38" i="88"/>
  <c r="F38" i="88"/>
  <c r="E39" i="88"/>
  <c r="F39" i="88"/>
  <c r="E35" i="90"/>
  <c r="F35" i="90"/>
  <c r="G35" i="90"/>
  <c r="H35" i="90"/>
  <c r="E36" i="90"/>
  <c r="F36" i="90"/>
  <c r="G36" i="90"/>
  <c r="H36" i="90"/>
  <c r="E37" i="90"/>
  <c r="F37" i="90"/>
  <c r="G37" i="90"/>
  <c r="H37" i="90"/>
  <c r="E38" i="90"/>
  <c r="F38" i="90"/>
  <c r="G38" i="90"/>
  <c r="H38" i="90"/>
  <c r="E39" i="90"/>
  <c r="F39" i="90"/>
  <c r="G39" i="90"/>
  <c r="H39" i="90"/>
  <c r="E35" i="92"/>
  <c r="F35" i="92"/>
  <c r="G35" i="92"/>
  <c r="E36" i="92"/>
  <c r="F36" i="92"/>
  <c r="G36" i="92"/>
  <c r="E37" i="92"/>
  <c r="F37" i="92"/>
  <c r="G37" i="92"/>
  <c r="E38" i="92"/>
  <c r="F38" i="92"/>
  <c r="G38" i="92"/>
  <c r="E39" i="92"/>
  <c r="F39" i="92"/>
  <c r="G39" i="92"/>
  <c r="E35" i="93"/>
  <c r="F35" i="93"/>
  <c r="G35" i="93"/>
  <c r="H35" i="93"/>
  <c r="E36" i="93"/>
  <c r="F36" i="93"/>
  <c r="G36" i="93"/>
  <c r="H36" i="93"/>
  <c r="E37" i="93"/>
  <c r="I37" i="93" s="1"/>
  <c r="F37" i="93"/>
  <c r="G37" i="93"/>
  <c r="H37" i="93"/>
  <c r="E38" i="93"/>
  <c r="F38" i="93"/>
  <c r="G38" i="93"/>
  <c r="H38" i="93"/>
  <c r="E39" i="93"/>
  <c r="F39" i="93"/>
  <c r="G39" i="93"/>
  <c r="H39" i="93"/>
  <c r="E35" i="94"/>
  <c r="F35" i="94"/>
  <c r="G35" i="94"/>
  <c r="E36" i="94"/>
  <c r="F36" i="94"/>
  <c r="G36" i="94"/>
  <c r="E37" i="94"/>
  <c r="F37" i="94"/>
  <c r="G37" i="94"/>
  <c r="E38" i="94"/>
  <c r="F38" i="94"/>
  <c r="G38" i="94"/>
  <c r="E39" i="94"/>
  <c r="F39" i="94"/>
  <c r="G39" i="94"/>
  <c r="E35" i="95"/>
  <c r="F35" i="95"/>
  <c r="G35" i="95"/>
  <c r="H35" i="95"/>
  <c r="I35" i="95"/>
  <c r="J35" i="95"/>
  <c r="K35" i="95"/>
  <c r="E36" i="95"/>
  <c r="F36" i="95"/>
  <c r="G36" i="95"/>
  <c r="H36" i="95"/>
  <c r="I36" i="95"/>
  <c r="J36" i="95"/>
  <c r="K36" i="95"/>
  <c r="E37" i="95"/>
  <c r="F37" i="95"/>
  <c r="G37" i="95"/>
  <c r="H37" i="95"/>
  <c r="I37" i="95"/>
  <c r="J37" i="95"/>
  <c r="K37" i="95"/>
  <c r="E38" i="95"/>
  <c r="F38" i="95"/>
  <c r="G38" i="95"/>
  <c r="H38" i="95"/>
  <c r="I38" i="95"/>
  <c r="J38" i="95"/>
  <c r="K38" i="95"/>
  <c r="E39" i="95"/>
  <c r="F39" i="95"/>
  <c r="G39" i="95"/>
  <c r="L39" i="95" s="1"/>
  <c r="H39" i="95"/>
  <c r="I39" i="95"/>
  <c r="J39" i="95"/>
  <c r="K39" i="95"/>
  <c r="E35" i="96"/>
  <c r="F35" i="96"/>
  <c r="G35" i="96"/>
  <c r="H35" i="96"/>
  <c r="I35" i="96"/>
  <c r="J35" i="96"/>
  <c r="K35" i="96"/>
  <c r="E36" i="96"/>
  <c r="F36" i="96"/>
  <c r="G36" i="96"/>
  <c r="H36" i="96"/>
  <c r="I36" i="96"/>
  <c r="J36" i="96"/>
  <c r="K36" i="96"/>
  <c r="E37" i="96"/>
  <c r="F37" i="96"/>
  <c r="G37" i="96"/>
  <c r="H37" i="96"/>
  <c r="I37" i="96"/>
  <c r="J37" i="96"/>
  <c r="K37" i="96"/>
  <c r="E38" i="96"/>
  <c r="F38" i="96"/>
  <c r="G38" i="96"/>
  <c r="H38" i="96"/>
  <c r="I38" i="96"/>
  <c r="J38" i="96"/>
  <c r="K38" i="96"/>
  <c r="E39" i="96"/>
  <c r="F39" i="96"/>
  <c r="G39" i="96"/>
  <c r="H39" i="96"/>
  <c r="I39" i="96"/>
  <c r="J39" i="96"/>
  <c r="K39" i="96"/>
  <c r="E35" i="97"/>
  <c r="F35" i="97"/>
  <c r="E36" i="97"/>
  <c r="F36" i="97"/>
  <c r="E37" i="97"/>
  <c r="F37" i="97"/>
  <c r="E38" i="97"/>
  <c r="F38" i="97"/>
  <c r="E39" i="97"/>
  <c r="G39" i="97" s="1"/>
  <c r="F39" i="97"/>
  <c r="E35" i="99"/>
  <c r="F35" i="99"/>
  <c r="G35" i="99"/>
  <c r="H35" i="99"/>
  <c r="I35" i="99"/>
  <c r="J35" i="99"/>
  <c r="K35" i="99"/>
  <c r="E36" i="99"/>
  <c r="F36" i="99"/>
  <c r="G36" i="99"/>
  <c r="H36" i="99"/>
  <c r="I36" i="99"/>
  <c r="J36" i="99"/>
  <c r="K36" i="99"/>
  <c r="E37" i="99"/>
  <c r="F37" i="99"/>
  <c r="G37" i="99"/>
  <c r="H37" i="99"/>
  <c r="I37" i="99"/>
  <c r="J37" i="99"/>
  <c r="K37" i="99"/>
  <c r="E38" i="99"/>
  <c r="F38" i="99"/>
  <c r="G38" i="99"/>
  <c r="H38" i="99"/>
  <c r="I38" i="99"/>
  <c r="J38" i="99"/>
  <c r="K38" i="99"/>
  <c r="E39" i="99"/>
  <c r="F39" i="99"/>
  <c r="G39" i="99"/>
  <c r="H39" i="99"/>
  <c r="I39" i="99"/>
  <c r="J39" i="99"/>
  <c r="K39" i="99"/>
  <c r="E35" i="100"/>
  <c r="F35" i="100"/>
  <c r="G35" i="100"/>
  <c r="H35" i="100"/>
  <c r="I35" i="100"/>
  <c r="E36" i="100"/>
  <c r="F36" i="100"/>
  <c r="G36" i="100"/>
  <c r="H36" i="100"/>
  <c r="I36" i="100"/>
  <c r="E37" i="100"/>
  <c r="F37" i="100"/>
  <c r="G37" i="100"/>
  <c r="H37" i="100"/>
  <c r="I37" i="100"/>
  <c r="E38" i="100"/>
  <c r="F38" i="100"/>
  <c r="G38" i="100"/>
  <c r="H38" i="100"/>
  <c r="I38" i="100"/>
  <c r="E39" i="100"/>
  <c r="F39" i="100"/>
  <c r="G39" i="100"/>
  <c r="H39" i="100"/>
  <c r="I39" i="100"/>
  <c r="E35" i="107"/>
  <c r="F35" i="107"/>
  <c r="G35" i="107"/>
  <c r="E36" i="107"/>
  <c r="F36" i="107"/>
  <c r="G36" i="107"/>
  <c r="E37" i="107"/>
  <c r="F37" i="107"/>
  <c r="G37" i="107"/>
  <c r="E38" i="107"/>
  <c r="F38" i="107"/>
  <c r="G38" i="107"/>
  <c r="E39" i="107"/>
  <c r="F39" i="107"/>
  <c r="G39" i="107"/>
  <c r="H39" i="107" s="1"/>
  <c r="E35" i="108"/>
  <c r="F35" i="108"/>
  <c r="E36" i="108"/>
  <c r="F36" i="108"/>
  <c r="E37" i="108"/>
  <c r="F37" i="108"/>
  <c r="E38" i="108"/>
  <c r="F38" i="108"/>
  <c r="E39" i="108"/>
  <c r="F39" i="108"/>
  <c r="E35" i="109"/>
  <c r="F35" i="109"/>
  <c r="E36" i="109"/>
  <c r="F36" i="109"/>
  <c r="E37" i="109"/>
  <c r="F37" i="109"/>
  <c r="E38" i="109"/>
  <c r="F38" i="109"/>
  <c r="E39" i="109"/>
  <c r="F39" i="109"/>
  <c r="E35" i="110"/>
  <c r="F35" i="110"/>
  <c r="E36" i="110"/>
  <c r="F36" i="110"/>
  <c r="E37" i="110"/>
  <c r="F37" i="110"/>
  <c r="E38" i="110"/>
  <c r="F38" i="110"/>
  <c r="E39" i="110"/>
  <c r="F39" i="110"/>
  <c r="E35" i="111"/>
  <c r="F35" i="111"/>
  <c r="G35" i="111"/>
  <c r="E36" i="111"/>
  <c r="F36" i="111"/>
  <c r="G36" i="111"/>
  <c r="E37" i="111"/>
  <c r="F37" i="111"/>
  <c r="G37" i="111"/>
  <c r="E38" i="111"/>
  <c r="F38" i="111"/>
  <c r="G38" i="111"/>
  <c r="E39" i="111"/>
  <c r="F39" i="111"/>
  <c r="G39" i="111"/>
  <c r="E35" i="113"/>
  <c r="F35" i="113"/>
  <c r="G35" i="113"/>
  <c r="H35" i="113"/>
  <c r="I35" i="113"/>
  <c r="J35" i="113"/>
  <c r="K35" i="113"/>
  <c r="E36" i="113"/>
  <c r="F36" i="113"/>
  <c r="G36" i="113"/>
  <c r="H36" i="113"/>
  <c r="I36" i="113"/>
  <c r="J36" i="113"/>
  <c r="K36" i="113"/>
  <c r="E37" i="113"/>
  <c r="F37" i="113"/>
  <c r="G37" i="113"/>
  <c r="H37" i="113"/>
  <c r="I37" i="113"/>
  <c r="J37" i="113"/>
  <c r="K37" i="113"/>
  <c r="E38" i="113"/>
  <c r="F38" i="113"/>
  <c r="G38" i="113"/>
  <c r="H38" i="113"/>
  <c r="I38" i="113"/>
  <c r="J38" i="113"/>
  <c r="K38" i="113"/>
  <c r="E39" i="113"/>
  <c r="F39" i="113"/>
  <c r="G39" i="113"/>
  <c r="H39" i="113"/>
  <c r="I39" i="113"/>
  <c r="J39" i="113"/>
  <c r="K39" i="113"/>
  <c r="E35" i="114"/>
  <c r="F35" i="114"/>
  <c r="G35" i="114"/>
  <c r="H35" i="114"/>
  <c r="I35" i="114"/>
  <c r="E36" i="114"/>
  <c r="F36" i="114"/>
  <c r="G36" i="114"/>
  <c r="H36" i="114"/>
  <c r="I36" i="114"/>
  <c r="E37" i="114"/>
  <c r="F37" i="114"/>
  <c r="G37" i="114"/>
  <c r="H37" i="114"/>
  <c r="I37" i="114"/>
  <c r="E38" i="114"/>
  <c r="F38" i="114"/>
  <c r="G38" i="114"/>
  <c r="H38" i="114"/>
  <c r="I38" i="114"/>
  <c r="E39" i="114"/>
  <c r="F39" i="114"/>
  <c r="G39" i="114"/>
  <c r="H39" i="114"/>
  <c r="I39" i="114"/>
  <c r="E35" i="115"/>
  <c r="F35" i="115"/>
  <c r="G35" i="115"/>
  <c r="E36" i="115"/>
  <c r="F36" i="115"/>
  <c r="G36" i="115"/>
  <c r="E37" i="115"/>
  <c r="F37" i="115"/>
  <c r="G37" i="115"/>
  <c r="E38" i="115"/>
  <c r="F38" i="115"/>
  <c r="G38" i="115"/>
  <c r="E39" i="115"/>
  <c r="F39" i="115"/>
  <c r="G39" i="115"/>
  <c r="E35" i="116"/>
  <c r="F35" i="116"/>
  <c r="E36" i="116"/>
  <c r="F36" i="116"/>
  <c r="E37" i="116"/>
  <c r="F37" i="116"/>
  <c r="E38" i="116"/>
  <c r="F38" i="116"/>
  <c r="E39" i="116"/>
  <c r="F39" i="116"/>
  <c r="E35" i="13"/>
  <c r="E36" i="13"/>
  <c r="E37" i="13"/>
  <c r="E38" i="13"/>
  <c r="E39" i="13"/>
  <c r="D39" i="14"/>
  <c r="C39" i="14"/>
  <c r="D38" i="14"/>
  <c r="C38" i="14"/>
  <c r="D37" i="14"/>
  <c r="C37" i="14"/>
  <c r="D36" i="14"/>
  <c r="C36" i="14"/>
  <c r="D35" i="14"/>
  <c r="D39" i="15"/>
  <c r="I39" i="15" s="1"/>
  <c r="C39" i="15"/>
  <c r="D38" i="15"/>
  <c r="I38" i="15" s="1"/>
  <c r="C38" i="15"/>
  <c r="D37" i="15"/>
  <c r="C37" i="15"/>
  <c r="D36" i="15"/>
  <c r="I36" i="15" s="1"/>
  <c r="C36" i="15"/>
  <c r="D35" i="15"/>
  <c r="D39" i="16"/>
  <c r="C39" i="16"/>
  <c r="D38" i="16"/>
  <c r="C38" i="16"/>
  <c r="D37" i="16"/>
  <c r="C37" i="16"/>
  <c r="D36" i="16"/>
  <c r="C36" i="16"/>
  <c r="D35" i="16"/>
  <c r="D39" i="17"/>
  <c r="C39" i="17"/>
  <c r="D38" i="17"/>
  <c r="C38" i="17"/>
  <c r="D37" i="17"/>
  <c r="C37" i="17"/>
  <c r="D36" i="17"/>
  <c r="C36" i="17"/>
  <c r="D35" i="17"/>
  <c r="D39" i="18"/>
  <c r="C39" i="18"/>
  <c r="D38" i="18"/>
  <c r="C38" i="18"/>
  <c r="D37" i="18"/>
  <c r="C37" i="18"/>
  <c r="D36" i="18"/>
  <c r="C36" i="18"/>
  <c r="D35" i="18"/>
  <c r="D39" i="19"/>
  <c r="K39" i="19" s="1"/>
  <c r="C39" i="19"/>
  <c r="D38" i="19"/>
  <c r="K38" i="19" s="1"/>
  <c r="C38" i="19"/>
  <c r="D37" i="19"/>
  <c r="K37" i="19" s="1"/>
  <c r="C37" i="19"/>
  <c r="D36" i="19"/>
  <c r="K36" i="19" s="1"/>
  <c r="C36" i="19"/>
  <c r="D35" i="19"/>
  <c r="D39" i="21"/>
  <c r="C39" i="21"/>
  <c r="D38" i="21"/>
  <c r="C38" i="21"/>
  <c r="D37" i="21"/>
  <c r="C37" i="21"/>
  <c r="D36" i="21"/>
  <c r="C36" i="21"/>
  <c r="D35" i="21"/>
  <c r="D39" i="22"/>
  <c r="C39" i="22"/>
  <c r="D38" i="22"/>
  <c r="C38" i="22"/>
  <c r="D37" i="22"/>
  <c r="C37" i="22"/>
  <c r="D36" i="22"/>
  <c r="C36" i="22"/>
  <c r="D35" i="22"/>
  <c r="D39" i="24"/>
  <c r="C39" i="24"/>
  <c r="D38" i="24"/>
  <c r="C38" i="24"/>
  <c r="D37" i="24"/>
  <c r="S37" i="24" s="1"/>
  <c r="C37" i="24"/>
  <c r="D36" i="24"/>
  <c r="C36" i="24"/>
  <c r="D35" i="24"/>
  <c r="D39" i="25"/>
  <c r="C39" i="25"/>
  <c r="D38" i="25"/>
  <c r="C38" i="25"/>
  <c r="D37" i="25"/>
  <c r="C37" i="25"/>
  <c r="D36" i="25"/>
  <c r="C36" i="25"/>
  <c r="D35" i="25"/>
  <c r="D39" i="26"/>
  <c r="C39" i="26"/>
  <c r="D38" i="26"/>
  <c r="F38" i="26" s="1"/>
  <c r="C38" i="26"/>
  <c r="D37" i="26"/>
  <c r="F37" i="26" s="1"/>
  <c r="C37" i="26"/>
  <c r="D36" i="26"/>
  <c r="F36" i="26" s="1"/>
  <c r="C36" i="26"/>
  <c r="D35" i="26"/>
  <c r="D39" i="27"/>
  <c r="I39" i="27" s="1"/>
  <c r="C39" i="27"/>
  <c r="D38" i="27"/>
  <c r="C38" i="27"/>
  <c r="D37" i="27"/>
  <c r="I37" i="27" s="1"/>
  <c r="C37" i="27"/>
  <c r="D36" i="27"/>
  <c r="I36" i="27" s="1"/>
  <c r="C36" i="27"/>
  <c r="D35" i="27"/>
  <c r="D39" i="28"/>
  <c r="J39" i="28" s="1"/>
  <c r="C39" i="28"/>
  <c r="D38" i="28"/>
  <c r="C38" i="28"/>
  <c r="D37" i="28"/>
  <c r="J37" i="28" s="1"/>
  <c r="C37" i="28"/>
  <c r="D36" i="28"/>
  <c r="J36" i="28" s="1"/>
  <c r="C36" i="28"/>
  <c r="D35" i="28"/>
  <c r="D39" i="29"/>
  <c r="C39" i="29"/>
  <c r="D38" i="29"/>
  <c r="C38" i="29"/>
  <c r="D37" i="29"/>
  <c r="C37" i="29"/>
  <c r="D36" i="29"/>
  <c r="C36" i="29"/>
  <c r="D35" i="29"/>
  <c r="D39" i="30"/>
  <c r="C39" i="30"/>
  <c r="D38" i="30"/>
  <c r="C38" i="30"/>
  <c r="D37" i="30"/>
  <c r="C37" i="30"/>
  <c r="D36" i="30"/>
  <c r="C36" i="30"/>
  <c r="D35" i="30"/>
  <c r="D39" i="31"/>
  <c r="C39" i="31"/>
  <c r="D38" i="31"/>
  <c r="C38" i="31"/>
  <c r="D37" i="31"/>
  <c r="C37" i="31"/>
  <c r="D36" i="31"/>
  <c r="C36" i="31"/>
  <c r="D35" i="31"/>
  <c r="D39" i="32"/>
  <c r="F39" i="32" s="1"/>
  <c r="C39" i="32"/>
  <c r="D38" i="32"/>
  <c r="C38" i="32"/>
  <c r="D37" i="32"/>
  <c r="F37" i="32" s="1"/>
  <c r="C37" i="32"/>
  <c r="D36" i="32"/>
  <c r="F36" i="32" s="1"/>
  <c r="C36" i="32"/>
  <c r="D35" i="32"/>
  <c r="D39" i="33"/>
  <c r="C39" i="33"/>
  <c r="D38" i="33"/>
  <c r="C38" i="33"/>
  <c r="D37" i="33"/>
  <c r="C37" i="33"/>
  <c r="D36" i="33"/>
  <c r="C36" i="33"/>
  <c r="D35" i="33"/>
  <c r="D39" i="36"/>
  <c r="C39" i="36"/>
  <c r="D38" i="36"/>
  <c r="C38" i="36"/>
  <c r="D37" i="36"/>
  <c r="C37" i="36"/>
  <c r="D36" i="36"/>
  <c r="C36" i="36"/>
  <c r="D35" i="36"/>
  <c r="D39" i="40"/>
  <c r="F39" i="40" s="1"/>
  <c r="C39" i="40"/>
  <c r="D38" i="40"/>
  <c r="F38" i="40" s="1"/>
  <c r="C38" i="40"/>
  <c r="D37" i="40"/>
  <c r="C37" i="40"/>
  <c r="D36" i="40"/>
  <c r="F36" i="40" s="1"/>
  <c r="C36" i="40"/>
  <c r="D35" i="40"/>
  <c r="D39" i="41"/>
  <c r="J39" i="41" s="1"/>
  <c r="C39" i="41"/>
  <c r="D38" i="41"/>
  <c r="J38" i="41" s="1"/>
  <c r="C38" i="41"/>
  <c r="D37" i="41"/>
  <c r="J37" i="41" s="1"/>
  <c r="C37" i="41"/>
  <c r="D36" i="41"/>
  <c r="J36" i="41" s="1"/>
  <c r="C36" i="41"/>
  <c r="D35" i="41"/>
  <c r="D39" i="42"/>
  <c r="F39" i="42" s="1"/>
  <c r="C39" i="42"/>
  <c r="D38" i="42"/>
  <c r="F38" i="42" s="1"/>
  <c r="C38" i="42"/>
  <c r="D37" i="42"/>
  <c r="F37" i="42" s="1"/>
  <c r="C37" i="42"/>
  <c r="D36" i="42"/>
  <c r="C36" i="42"/>
  <c r="D35" i="42"/>
  <c r="D39" i="43"/>
  <c r="C39" i="43"/>
  <c r="D38" i="43"/>
  <c r="G38" i="43" s="1"/>
  <c r="C38" i="43"/>
  <c r="D37" i="43"/>
  <c r="G37" i="43" s="1"/>
  <c r="C37" i="43"/>
  <c r="D36" i="43"/>
  <c r="G36" i="43" s="1"/>
  <c r="C36" i="43"/>
  <c r="D35" i="43"/>
  <c r="D39" i="44"/>
  <c r="C39" i="44"/>
  <c r="D38" i="44"/>
  <c r="C38" i="44"/>
  <c r="D37" i="44"/>
  <c r="C37" i="44"/>
  <c r="D36" i="44"/>
  <c r="C36" i="44"/>
  <c r="D35" i="44"/>
  <c r="D39" i="46"/>
  <c r="C39" i="46"/>
  <c r="D38" i="46"/>
  <c r="C38" i="46"/>
  <c r="L44" i="46" s="1"/>
  <c r="D37" i="46"/>
  <c r="C37" i="46"/>
  <c r="L43" i="46" s="1"/>
  <c r="D36" i="46"/>
  <c r="C36" i="46"/>
  <c r="L42" i="46" s="1"/>
  <c r="D35" i="46"/>
  <c r="D39" i="47"/>
  <c r="Q39" i="47" s="1"/>
  <c r="C39" i="47"/>
  <c r="D38" i="47"/>
  <c r="C38" i="47"/>
  <c r="D37" i="47"/>
  <c r="C37" i="47"/>
  <c r="D36" i="47"/>
  <c r="C36" i="47"/>
  <c r="D35" i="47"/>
  <c r="D39" i="48"/>
  <c r="Q39" i="48" s="1"/>
  <c r="C39" i="48"/>
  <c r="D38" i="48"/>
  <c r="C38" i="48"/>
  <c r="D37" i="48"/>
  <c r="C37" i="48"/>
  <c r="D36" i="48"/>
  <c r="C36" i="48"/>
  <c r="D35" i="48"/>
  <c r="D39" i="49"/>
  <c r="C39" i="49"/>
  <c r="D38" i="49"/>
  <c r="C38" i="49"/>
  <c r="D37" i="49"/>
  <c r="C37" i="49"/>
  <c r="D36" i="49"/>
  <c r="C36" i="49"/>
  <c r="D35" i="49"/>
  <c r="D39" i="50"/>
  <c r="C39" i="50"/>
  <c r="D38" i="50"/>
  <c r="C38" i="50"/>
  <c r="D37" i="50"/>
  <c r="C37" i="50"/>
  <c r="D36" i="50"/>
  <c r="C36" i="50"/>
  <c r="D35" i="50"/>
  <c r="D39" i="51"/>
  <c r="H39" i="51" s="1"/>
  <c r="C39" i="51"/>
  <c r="D38" i="51"/>
  <c r="H38" i="51" s="1"/>
  <c r="C38" i="51"/>
  <c r="D37" i="51"/>
  <c r="H37" i="51" s="1"/>
  <c r="C37" i="51"/>
  <c r="D36" i="51"/>
  <c r="H36" i="51" s="1"/>
  <c r="C36" i="51"/>
  <c r="D35" i="51"/>
  <c r="D39" i="52"/>
  <c r="O39" i="52" s="1"/>
  <c r="C39" i="52"/>
  <c r="D38" i="52"/>
  <c r="C38" i="52"/>
  <c r="D37" i="52"/>
  <c r="O37" i="52" s="1"/>
  <c r="C37" i="52"/>
  <c r="D36" i="52"/>
  <c r="C36" i="52"/>
  <c r="D35" i="52"/>
  <c r="D39" i="53"/>
  <c r="C39" i="53"/>
  <c r="D38" i="53"/>
  <c r="C38" i="53"/>
  <c r="D37" i="53"/>
  <c r="C37" i="53"/>
  <c r="D36" i="53"/>
  <c r="C36" i="53"/>
  <c r="D35" i="53"/>
  <c r="D39" i="54"/>
  <c r="C39" i="54"/>
  <c r="D38" i="54"/>
  <c r="C38" i="54"/>
  <c r="D37" i="54"/>
  <c r="N37" i="54" s="1"/>
  <c r="C37" i="54"/>
  <c r="D36" i="54"/>
  <c r="C36" i="54"/>
  <c r="D35" i="54"/>
  <c r="D39" i="55"/>
  <c r="N39" i="55" s="1"/>
  <c r="C39" i="55"/>
  <c r="D38" i="55"/>
  <c r="C38" i="55"/>
  <c r="D37" i="55"/>
  <c r="N37" i="55" s="1"/>
  <c r="C37" i="55"/>
  <c r="D36" i="55"/>
  <c r="C36" i="55"/>
  <c r="D35" i="55"/>
  <c r="D39" i="56"/>
  <c r="N39" i="56" s="1"/>
  <c r="C39" i="56"/>
  <c r="D38" i="56"/>
  <c r="C38" i="56"/>
  <c r="D37" i="56"/>
  <c r="N37" i="56" s="1"/>
  <c r="C37" i="56"/>
  <c r="D36" i="56"/>
  <c r="C36" i="56"/>
  <c r="D35" i="56"/>
  <c r="D39" i="57"/>
  <c r="N39" i="57" s="1"/>
  <c r="C39" i="57"/>
  <c r="D38" i="57"/>
  <c r="N38" i="57" s="1"/>
  <c r="C38" i="57"/>
  <c r="D37" i="57"/>
  <c r="N37" i="57" s="1"/>
  <c r="C37" i="57"/>
  <c r="D36" i="57"/>
  <c r="C36" i="57"/>
  <c r="D35" i="57"/>
  <c r="D39" i="58"/>
  <c r="N39" i="58" s="1"/>
  <c r="C39" i="58"/>
  <c r="D38" i="58"/>
  <c r="N38" i="58" s="1"/>
  <c r="C38" i="58"/>
  <c r="D37" i="58"/>
  <c r="N37" i="58" s="1"/>
  <c r="C37" i="58"/>
  <c r="D36" i="58"/>
  <c r="C36" i="58"/>
  <c r="D35" i="58"/>
  <c r="D39" i="59"/>
  <c r="C39" i="59"/>
  <c r="D38" i="59"/>
  <c r="C38" i="59"/>
  <c r="D37" i="59"/>
  <c r="C37" i="59"/>
  <c r="D36" i="59"/>
  <c r="C36" i="59"/>
  <c r="D35" i="59"/>
  <c r="D39" i="60"/>
  <c r="C39" i="60"/>
  <c r="D38" i="60"/>
  <c r="C38" i="60"/>
  <c r="D37" i="60"/>
  <c r="C37" i="60"/>
  <c r="D36" i="60"/>
  <c r="C36" i="60"/>
  <c r="D35" i="60"/>
  <c r="D39" i="62"/>
  <c r="C39" i="62"/>
  <c r="D38" i="62"/>
  <c r="C38" i="62"/>
  <c r="D37" i="62"/>
  <c r="C37" i="62"/>
  <c r="D36" i="62"/>
  <c r="C36" i="62"/>
  <c r="D35" i="62"/>
  <c r="D39" i="63"/>
  <c r="G39" i="63" s="1"/>
  <c r="C39" i="63"/>
  <c r="D38" i="63"/>
  <c r="C38" i="63"/>
  <c r="D37" i="63"/>
  <c r="G37" i="63" s="1"/>
  <c r="C37" i="63"/>
  <c r="D36" i="63"/>
  <c r="G36" i="63" s="1"/>
  <c r="C36" i="63"/>
  <c r="D35" i="63"/>
  <c r="D39" i="64"/>
  <c r="C39" i="64"/>
  <c r="D38" i="64"/>
  <c r="C38" i="64"/>
  <c r="D37" i="64"/>
  <c r="C37" i="64"/>
  <c r="D36" i="64"/>
  <c r="C36" i="64"/>
  <c r="D35" i="64"/>
  <c r="D39" i="65"/>
  <c r="C39" i="65"/>
  <c r="D38" i="65"/>
  <c r="C38" i="65"/>
  <c r="D37" i="65"/>
  <c r="C37" i="65"/>
  <c r="D36" i="65"/>
  <c r="C36" i="65"/>
  <c r="D35" i="65"/>
  <c r="D39" i="66"/>
  <c r="C39" i="66"/>
  <c r="D38" i="66"/>
  <c r="C38" i="66"/>
  <c r="D37" i="66"/>
  <c r="C37" i="66"/>
  <c r="D36" i="66"/>
  <c r="C36" i="66"/>
  <c r="D35" i="66"/>
  <c r="D39" i="67"/>
  <c r="C39" i="67"/>
  <c r="D38" i="67"/>
  <c r="C38" i="67"/>
  <c r="D37" i="67"/>
  <c r="C37" i="67"/>
  <c r="D36" i="67"/>
  <c r="C36" i="67"/>
  <c r="D35" i="67"/>
  <c r="D39" i="68"/>
  <c r="C39" i="68"/>
  <c r="D38" i="68"/>
  <c r="C38" i="68"/>
  <c r="D37" i="68"/>
  <c r="C37" i="68"/>
  <c r="D36" i="68"/>
  <c r="C36" i="68"/>
  <c r="D35" i="68"/>
  <c r="D39" i="69"/>
  <c r="C39" i="69"/>
  <c r="D38" i="69"/>
  <c r="C38" i="69"/>
  <c r="D37" i="69"/>
  <c r="C37" i="69"/>
  <c r="D36" i="69"/>
  <c r="C36" i="69"/>
  <c r="D35" i="69"/>
  <c r="D39" i="70"/>
  <c r="C39" i="70"/>
  <c r="D38" i="70"/>
  <c r="C38" i="70"/>
  <c r="D37" i="70"/>
  <c r="C37" i="70"/>
  <c r="D36" i="70"/>
  <c r="C36" i="70"/>
  <c r="D35" i="70"/>
  <c r="D39" i="71"/>
  <c r="M39" i="71" s="1"/>
  <c r="C39" i="71"/>
  <c r="D38" i="71"/>
  <c r="C38" i="71"/>
  <c r="D37" i="71"/>
  <c r="C37" i="71"/>
  <c r="D36" i="71"/>
  <c r="M36" i="71" s="1"/>
  <c r="C36" i="71"/>
  <c r="D35" i="71"/>
  <c r="D39" i="72"/>
  <c r="H39" i="72" s="1"/>
  <c r="C39" i="72"/>
  <c r="D38" i="72"/>
  <c r="H38" i="72" s="1"/>
  <c r="C38" i="72"/>
  <c r="D37" i="72"/>
  <c r="C37" i="72"/>
  <c r="D36" i="72"/>
  <c r="H36" i="72" s="1"/>
  <c r="C36" i="72"/>
  <c r="D35" i="72"/>
  <c r="D39" i="73"/>
  <c r="C39" i="73"/>
  <c r="D38" i="73"/>
  <c r="C38" i="73"/>
  <c r="D37" i="73"/>
  <c r="C37" i="73"/>
  <c r="D36" i="73"/>
  <c r="C36" i="73"/>
  <c r="D35" i="73"/>
  <c r="D39" i="74"/>
  <c r="C39" i="74"/>
  <c r="D38" i="74"/>
  <c r="C38" i="74"/>
  <c r="D37" i="74"/>
  <c r="C37" i="74"/>
  <c r="D36" i="74"/>
  <c r="C36" i="74"/>
  <c r="D35" i="74"/>
  <c r="D39" i="75"/>
  <c r="C39" i="75"/>
  <c r="D38" i="75"/>
  <c r="C38" i="75"/>
  <c r="D37" i="75"/>
  <c r="C37" i="75"/>
  <c r="D36" i="75"/>
  <c r="C36" i="75"/>
  <c r="D35" i="75"/>
  <c r="D39" i="76"/>
  <c r="C39" i="76"/>
  <c r="D38" i="76"/>
  <c r="C38" i="76"/>
  <c r="D37" i="76"/>
  <c r="C37" i="76"/>
  <c r="D36" i="76"/>
  <c r="C36" i="76"/>
  <c r="D35" i="76"/>
  <c r="D39" i="77"/>
  <c r="C39" i="77"/>
  <c r="D38" i="77"/>
  <c r="C38" i="77"/>
  <c r="D37" i="77"/>
  <c r="C37" i="77"/>
  <c r="D36" i="77"/>
  <c r="C36" i="77"/>
  <c r="D35" i="77"/>
  <c r="D39" i="78"/>
  <c r="C39" i="78"/>
  <c r="D38" i="78"/>
  <c r="C38" i="78"/>
  <c r="D37" i="78"/>
  <c r="C37" i="78"/>
  <c r="D36" i="78"/>
  <c r="C36" i="78"/>
  <c r="D35" i="78"/>
  <c r="D39" i="79"/>
  <c r="C39" i="79"/>
  <c r="D38" i="79"/>
  <c r="C38" i="79"/>
  <c r="D37" i="79"/>
  <c r="C37" i="79"/>
  <c r="D36" i="79"/>
  <c r="C36" i="79"/>
  <c r="D35" i="79"/>
  <c r="D39" i="80"/>
  <c r="C39" i="80"/>
  <c r="D38" i="80"/>
  <c r="C38" i="80"/>
  <c r="D37" i="80"/>
  <c r="C37" i="80"/>
  <c r="D36" i="80"/>
  <c r="C36" i="80"/>
  <c r="D35" i="80"/>
  <c r="D40" i="81"/>
  <c r="C40" i="81"/>
  <c r="D39" i="81"/>
  <c r="D38" i="81"/>
  <c r="D37" i="81"/>
  <c r="D39" i="82"/>
  <c r="C39" i="82"/>
  <c r="D38" i="82"/>
  <c r="C38" i="82"/>
  <c r="D37" i="82"/>
  <c r="C37" i="82"/>
  <c r="D36" i="82"/>
  <c r="C36" i="82"/>
  <c r="D35" i="82"/>
  <c r="D39" i="83"/>
  <c r="C39" i="83"/>
  <c r="D38" i="83"/>
  <c r="C38" i="83"/>
  <c r="D37" i="83"/>
  <c r="C37" i="83"/>
  <c r="D36" i="83"/>
  <c r="C36" i="83"/>
  <c r="D35" i="83"/>
  <c r="D39" i="84"/>
  <c r="H39" i="84" s="1"/>
  <c r="C39" i="84"/>
  <c r="D38" i="84"/>
  <c r="H38" i="84" s="1"/>
  <c r="C38" i="84"/>
  <c r="D37" i="84"/>
  <c r="H37" i="84" s="1"/>
  <c r="C37" i="84"/>
  <c r="D36" i="84"/>
  <c r="H36" i="84" s="1"/>
  <c r="C36" i="84"/>
  <c r="D35" i="84"/>
  <c r="D39" i="85"/>
  <c r="G39" i="85" s="1"/>
  <c r="C39" i="85"/>
  <c r="D38" i="85"/>
  <c r="C38" i="85"/>
  <c r="D37" i="85"/>
  <c r="G37" i="85" s="1"/>
  <c r="C37" i="85"/>
  <c r="D36" i="85"/>
  <c r="G36" i="85" s="1"/>
  <c r="C36" i="85"/>
  <c r="D35" i="85"/>
  <c r="D39" i="86"/>
  <c r="G39" i="86" s="1"/>
  <c r="C39" i="86"/>
  <c r="D38" i="86"/>
  <c r="G38" i="86" s="1"/>
  <c r="C38" i="86"/>
  <c r="D37" i="86"/>
  <c r="C37" i="86"/>
  <c r="D36" i="86"/>
  <c r="G36" i="86" s="1"/>
  <c r="C36" i="86"/>
  <c r="D35" i="86"/>
  <c r="D39" i="87"/>
  <c r="C39" i="87"/>
  <c r="D38" i="87"/>
  <c r="C38" i="87"/>
  <c r="D37" i="87"/>
  <c r="C37" i="87"/>
  <c r="D36" i="87"/>
  <c r="C36" i="87"/>
  <c r="D35" i="87"/>
  <c r="D39" i="88"/>
  <c r="G39" i="88" s="1"/>
  <c r="C39" i="88"/>
  <c r="D38" i="88"/>
  <c r="G38" i="88" s="1"/>
  <c r="C38" i="88"/>
  <c r="D37" i="88"/>
  <c r="C37" i="88"/>
  <c r="D36" i="88"/>
  <c r="G36" i="88" s="1"/>
  <c r="C36" i="88"/>
  <c r="D35" i="88"/>
  <c r="D39" i="90"/>
  <c r="C39" i="90"/>
  <c r="D38" i="90"/>
  <c r="C38" i="90"/>
  <c r="D37" i="90"/>
  <c r="C37" i="90"/>
  <c r="D36" i="90"/>
  <c r="C36" i="90"/>
  <c r="D35" i="90"/>
  <c r="D39" i="92"/>
  <c r="C39" i="92"/>
  <c r="D38" i="92"/>
  <c r="C38" i="92"/>
  <c r="D37" i="92"/>
  <c r="C37" i="92"/>
  <c r="D36" i="92"/>
  <c r="C36" i="92"/>
  <c r="D35" i="92"/>
  <c r="D39" i="93"/>
  <c r="I39" i="93" s="1"/>
  <c r="C39" i="93"/>
  <c r="D38" i="93"/>
  <c r="I38" i="93" s="1"/>
  <c r="C38" i="93"/>
  <c r="D37" i="93"/>
  <c r="C37" i="93"/>
  <c r="D36" i="93"/>
  <c r="I36" i="93" s="1"/>
  <c r="I40" i="93" s="1"/>
  <c r="C36" i="93"/>
  <c r="D35" i="93"/>
  <c r="D39" i="94"/>
  <c r="C39" i="94"/>
  <c r="D38" i="94"/>
  <c r="C38" i="94"/>
  <c r="D37" i="94"/>
  <c r="C37" i="94"/>
  <c r="D36" i="94"/>
  <c r="C36" i="94"/>
  <c r="D35" i="94"/>
  <c r="D39" i="95"/>
  <c r="C39" i="95"/>
  <c r="D38" i="95"/>
  <c r="L38" i="95" s="1"/>
  <c r="C38" i="95"/>
  <c r="D37" i="95"/>
  <c r="L37" i="95" s="1"/>
  <c r="C37" i="95"/>
  <c r="D36" i="95"/>
  <c r="L36" i="95" s="1"/>
  <c r="C36" i="95"/>
  <c r="D35" i="95"/>
  <c r="D39" i="96"/>
  <c r="C39" i="96"/>
  <c r="D38" i="96"/>
  <c r="C38" i="96"/>
  <c r="D37" i="96"/>
  <c r="C37" i="96"/>
  <c r="D36" i="96"/>
  <c r="C36" i="96"/>
  <c r="D35" i="96"/>
  <c r="D39" i="97"/>
  <c r="C39" i="97"/>
  <c r="D38" i="97"/>
  <c r="C38" i="97"/>
  <c r="G38" i="97" s="1"/>
  <c r="D37" i="97"/>
  <c r="C37" i="97"/>
  <c r="G37" i="97" s="1"/>
  <c r="D36" i="97"/>
  <c r="C36" i="97"/>
  <c r="G36" i="97" s="1"/>
  <c r="D35" i="97"/>
  <c r="D39" i="99"/>
  <c r="C39" i="99"/>
  <c r="D38" i="99"/>
  <c r="C38" i="99"/>
  <c r="D37" i="99"/>
  <c r="C37" i="99"/>
  <c r="D36" i="99"/>
  <c r="C36" i="99"/>
  <c r="D35" i="99"/>
  <c r="D39" i="100"/>
  <c r="C39" i="100"/>
  <c r="D38" i="100"/>
  <c r="C38" i="100"/>
  <c r="D37" i="100"/>
  <c r="C37" i="100"/>
  <c r="D36" i="100"/>
  <c r="C36" i="100"/>
  <c r="D35" i="100"/>
  <c r="D39" i="107"/>
  <c r="C39" i="107"/>
  <c r="D38" i="107"/>
  <c r="H38" i="107" s="1"/>
  <c r="C38" i="107"/>
  <c r="D37" i="107"/>
  <c r="H37" i="107" s="1"/>
  <c r="C37" i="107"/>
  <c r="D36" i="107"/>
  <c r="H36" i="107" s="1"/>
  <c r="C36" i="107"/>
  <c r="D35" i="107"/>
  <c r="D39" i="108"/>
  <c r="C39" i="108"/>
  <c r="D38" i="108"/>
  <c r="C38" i="108"/>
  <c r="D37" i="108"/>
  <c r="C37" i="108"/>
  <c r="D36" i="108"/>
  <c r="C36" i="108"/>
  <c r="D35" i="108"/>
  <c r="D39" i="109"/>
  <c r="C39" i="109"/>
  <c r="D38" i="109"/>
  <c r="C38" i="109"/>
  <c r="D37" i="109"/>
  <c r="C37" i="109"/>
  <c r="D36" i="109"/>
  <c r="C36" i="109"/>
  <c r="D35" i="109"/>
  <c r="D39" i="110"/>
  <c r="C39" i="110"/>
  <c r="D38" i="110"/>
  <c r="G38" i="110" s="1"/>
  <c r="C38" i="110"/>
  <c r="D37" i="110"/>
  <c r="G37" i="110" s="1"/>
  <c r="C37" i="110"/>
  <c r="D36" i="110"/>
  <c r="G36" i="110" s="1"/>
  <c r="C36" i="110"/>
  <c r="D35" i="110"/>
  <c r="D39" i="111"/>
  <c r="C39" i="111"/>
  <c r="D38" i="111"/>
  <c r="C38" i="111"/>
  <c r="D37" i="111"/>
  <c r="C37" i="111"/>
  <c r="D36" i="111"/>
  <c r="C36" i="111"/>
  <c r="D35" i="111"/>
  <c r="D39" i="113"/>
  <c r="C39" i="113"/>
  <c r="D38" i="113"/>
  <c r="C38" i="113"/>
  <c r="D37" i="113"/>
  <c r="C37" i="113"/>
  <c r="D36" i="113"/>
  <c r="C36" i="113"/>
  <c r="D35" i="113"/>
  <c r="D39" i="114"/>
  <c r="C39" i="114"/>
  <c r="D38" i="114"/>
  <c r="C38" i="114"/>
  <c r="D37" i="114"/>
  <c r="C37" i="114"/>
  <c r="D36" i="114"/>
  <c r="C36" i="114"/>
  <c r="D35" i="114"/>
  <c r="D39" i="115"/>
  <c r="H39" i="115" s="1"/>
  <c r="C39" i="115"/>
  <c r="D38" i="115"/>
  <c r="H38" i="115" s="1"/>
  <c r="C38" i="115"/>
  <c r="D37" i="115"/>
  <c r="H37" i="115" s="1"/>
  <c r="C37" i="115"/>
  <c r="D36" i="115"/>
  <c r="C36" i="115"/>
  <c r="D35" i="115"/>
  <c r="D39" i="116"/>
  <c r="C39" i="116"/>
  <c r="D38" i="116"/>
  <c r="G38" i="116" s="1"/>
  <c r="C38" i="116"/>
  <c r="D37" i="116"/>
  <c r="G37" i="116" s="1"/>
  <c r="C37" i="116"/>
  <c r="D36" i="116"/>
  <c r="G36" i="116" s="1"/>
  <c r="C36" i="116"/>
  <c r="D35" i="116"/>
  <c r="D39" i="13"/>
  <c r="C39" i="13"/>
  <c r="D38" i="13"/>
  <c r="C38" i="13"/>
  <c r="D37" i="13"/>
  <c r="C37" i="13"/>
  <c r="D36" i="13"/>
  <c r="C36" i="13"/>
  <c r="D35" i="13"/>
  <c r="L37" i="12"/>
  <c r="L38" i="12"/>
  <c r="L39" i="12"/>
  <c r="L36" i="12"/>
  <c r="E35" i="12"/>
  <c r="F35" i="12"/>
  <c r="G35" i="12"/>
  <c r="H35" i="12"/>
  <c r="I35" i="12"/>
  <c r="J35" i="12"/>
  <c r="K35" i="12"/>
  <c r="E36" i="12"/>
  <c r="F36" i="12"/>
  <c r="G36" i="12"/>
  <c r="H36" i="12"/>
  <c r="I36" i="12"/>
  <c r="J36" i="12"/>
  <c r="K36" i="12"/>
  <c r="E37" i="12"/>
  <c r="F37" i="12"/>
  <c r="G37" i="12"/>
  <c r="H37" i="12"/>
  <c r="I37" i="12"/>
  <c r="J37" i="12"/>
  <c r="K37" i="12"/>
  <c r="E38" i="12"/>
  <c r="F38" i="12"/>
  <c r="G38" i="12"/>
  <c r="H38" i="12"/>
  <c r="I38" i="12"/>
  <c r="J38" i="12"/>
  <c r="K38" i="12"/>
  <c r="E39" i="12"/>
  <c r="F39" i="12"/>
  <c r="G39" i="12"/>
  <c r="H39" i="12"/>
  <c r="I39" i="12"/>
  <c r="J39" i="12"/>
  <c r="K39" i="12"/>
  <c r="D39" i="12"/>
  <c r="C39" i="12"/>
  <c r="C37" i="12"/>
  <c r="D37" i="12"/>
  <c r="C38" i="12"/>
  <c r="D38" i="12"/>
  <c r="D36" i="12"/>
  <c r="D35" i="12"/>
  <c r="C36" i="12"/>
  <c r="J14" i="117" l="1"/>
  <c r="E40" i="93"/>
  <c r="G40" i="93"/>
  <c r="J12" i="117"/>
  <c r="H40" i="93"/>
  <c r="F40" i="93"/>
  <c r="M38" i="71"/>
  <c r="M37" i="71"/>
  <c r="O11" i="118"/>
  <c r="R22" i="118" s="1"/>
  <c r="I12" i="118"/>
  <c r="N36" i="58"/>
  <c r="O16" i="118"/>
  <c r="R23" i="118" s="1"/>
  <c r="I18" i="118"/>
  <c r="Q6" i="118"/>
  <c r="J6" i="118"/>
  <c r="P16" i="118"/>
  <c r="R30" i="118" s="1"/>
  <c r="K18" i="118"/>
  <c r="P6" i="118"/>
  <c r="R28" i="118" s="1"/>
  <c r="K6" i="118"/>
  <c r="O6" i="118"/>
  <c r="R21" i="118" s="1"/>
  <c r="I6" i="118"/>
  <c r="P11" i="118"/>
  <c r="R29" i="118" s="1"/>
  <c r="K12" i="118"/>
  <c r="O15" i="118"/>
  <c r="Q23" i="118" s="1"/>
  <c r="I17" i="118"/>
  <c r="Q5" i="118"/>
  <c r="J5" i="118"/>
  <c r="P10" i="118"/>
  <c r="Q29" i="118" s="1"/>
  <c r="K11" i="118"/>
  <c r="O10" i="118"/>
  <c r="Q22" i="118" s="1"/>
  <c r="I11" i="118"/>
  <c r="Q10" i="118"/>
  <c r="O5" i="118"/>
  <c r="Q21" i="118" s="1"/>
  <c r="I5" i="118"/>
  <c r="P15" i="118"/>
  <c r="Q30" i="118" s="1"/>
  <c r="K17" i="118"/>
  <c r="N36" i="57"/>
  <c r="F5" i="118"/>
  <c r="O9" i="118"/>
  <c r="P22" i="118" s="1"/>
  <c r="I10" i="118"/>
  <c r="N36" i="56"/>
  <c r="O14" i="118"/>
  <c r="P23" i="118" s="1"/>
  <c r="I16" i="118"/>
  <c r="J4" i="118"/>
  <c r="Q4" i="118"/>
  <c r="P14" i="118"/>
  <c r="P30" i="118" s="1"/>
  <c r="K16" i="118"/>
  <c r="P4" i="118"/>
  <c r="P28" i="118" s="1"/>
  <c r="K4" i="118"/>
  <c r="O4" i="118"/>
  <c r="P21" i="118" s="1"/>
  <c r="I4" i="118"/>
  <c r="P9" i="118"/>
  <c r="P29" i="118" s="1"/>
  <c r="K10" i="118"/>
  <c r="O3" i="118"/>
  <c r="O21" i="118" s="1"/>
  <c r="I3" i="118"/>
  <c r="O8" i="118"/>
  <c r="O22" i="118" s="1"/>
  <c r="I9" i="118"/>
  <c r="P8" i="118"/>
  <c r="O29" i="118" s="1"/>
  <c r="K9" i="118"/>
  <c r="O13" i="118"/>
  <c r="O23" i="118" s="1"/>
  <c r="I15" i="118"/>
  <c r="Q3" i="118"/>
  <c r="J3" i="118"/>
  <c r="N38" i="55"/>
  <c r="N36" i="55"/>
  <c r="Q8" i="118"/>
  <c r="P13" i="118"/>
  <c r="O30" i="118" s="1"/>
  <c r="K15" i="118"/>
  <c r="P3" i="118"/>
  <c r="O28" i="118" s="1"/>
  <c r="K3" i="118"/>
  <c r="O2" i="118"/>
  <c r="N21" i="118" s="1"/>
  <c r="I2" i="118"/>
  <c r="P12" i="118"/>
  <c r="N30" i="118" s="1"/>
  <c r="K14" i="118"/>
  <c r="P2" i="118"/>
  <c r="N28" i="118" s="1"/>
  <c r="K2" i="118"/>
  <c r="O7" i="118"/>
  <c r="N22" i="118" s="1"/>
  <c r="I8" i="118"/>
  <c r="N39" i="54"/>
  <c r="N36" i="54"/>
  <c r="O12" i="118"/>
  <c r="N23" i="118" s="1"/>
  <c r="I14" i="118"/>
  <c r="Q2" i="118"/>
  <c r="J2" i="118"/>
  <c r="K8" i="118"/>
  <c r="P7" i="118"/>
  <c r="N29" i="118" s="1"/>
  <c r="O39" i="53"/>
  <c r="O38" i="53"/>
  <c r="O37" i="53"/>
  <c r="O36" i="53"/>
  <c r="O36" i="52"/>
  <c r="O38" i="52"/>
  <c r="Q37" i="48"/>
  <c r="Q36" i="48"/>
  <c r="Q38" i="48"/>
  <c r="Q37" i="47"/>
  <c r="Q38" i="47"/>
  <c r="Q36" i="47"/>
  <c r="M43" i="46"/>
  <c r="T37" i="46"/>
  <c r="S37" i="46"/>
  <c r="N43" i="46"/>
  <c r="R43" i="46" s="1"/>
  <c r="T36" i="46"/>
  <c r="R36" i="46"/>
  <c r="M42" i="46"/>
  <c r="S36" i="46"/>
  <c r="M44" i="46"/>
  <c r="R44" i="46" s="1"/>
  <c r="S38" i="46"/>
  <c r="T38" i="46"/>
  <c r="N44" i="46"/>
  <c r="O42" i="46"/>
  <c r="R39" i="46"/>
  <c r="P44" i="46"/>
  <c r="R37" i="46"/>
  <c r="P42" i="46"/>
  <c r="O43" i="46"/>
  <c r="R38" i="46"/>
  <c r="J38" i="28"/>
  <c r="K37" i="28"/>
  <c r="K36" i="28"/>
  <c r="K39" i="28"/>
  <c r="S36" i="24"/>
  <c r="S38" i="24"/>
  <c r="S39" i="24"/>
  <c r="O30" i="116"/>
  <c r="O31" i="116"/>
  <c r="O32" i="116"/>
  <c r="O33" i="116"/>
  <c r="P30" i="115"/>
  <c r="P31" i="115"/>
  <c r="P32" i="115"/>
  <c r="P33" i="115"/>
  <c r="R30" i="114"/>
  <c r="R31" i="114"/>
  <c r="R32" i="114"/>
  <c r="R33" i="114"/>
  <c r="P30" i="111"/>
  <c r="P31" i="111"/>
  <c r="P32" i="111"/>
  <c r="P33" i="111"/>
  <c r="O30" i="110"/>
  <c r="O31" i="110"/>
  <c r="O32" i="110"/>
  <c r="O33" i="110"/>
  <c r="O30" i="109"/>
  <c r="O31" i="109"/>
  <c r="O32" i="109"/>
  <c r="O33" i="109"/>
  <c r="O30" i="108"/>
  <c r="O31" i="108"/>
  <c r="O32" i="108"/>
  <c r="O33" i="108"/>
  <c r="P30" i="107"/>
  <c r="P31" i="107"/>
  <c r="P32" i="107"/>
  <c r="P33" i="107"/>
  <c r="R30" i="100"/>
  <c r="R31" i="100"/>
  <c r="R32" i="100"/>
  <c r="R33" i="100"/>
  <c r="O30" i="97"/>
  <c r="O31" i="97"/>
  <c r="O32" i="97"/>
  <c r="O33" i="97"/>
  <c r="P30" i="94"/>
  <c r="P31" i="94"/>
  <c r="P32" i="94"/>
  <c r="P33" i="94"/>
  <c r="Q30" i="93"/>
  <c r="Q31" i="93"/>
  <c r="Q32" i="93"/>
  <c r="Q33" i="93"/>
  <c r="P30" i="92"/>
  <c r="P31" i="92"/>
  <c r="P32" i="92"/>
  <c r="P33" i="92"/>
  <c r="Q30" i="90"/>
  <c r="Q31" i="90"/>
  <c r="Q32" i="90"/>
  <c r="Q33" i="90"/>
  <c r="O30" i="88"/>
  <c r="O31" i="88"/>
  <c r="O32" i="88"/>
  <c r="O33" i="88"/>
  <c r="P30" i="87"/>
  <c r="P31" i="87"/>
  <c r="P32" i="87"/>
  <c r="P33" i="87"/>
  <c r="O30" i="86"/>
  <c r="O31" i="86"/>
  <c r="O32" i="86"/>
  <c r="O33" i="86"/>
  <c r="O30" i="85"/>
  <c r="O31" i="85"/>
  <c r="O32" i="85"/>
  <c r="O33" i="85"/>
  <c r="P30" i="84"/>
  <c r="P31" i="84"/>
  <c r="P32" i="84"/>
  <c r="P33" i="84"/>
  <c r="P30" i="83"/>
  <c r="P31" i="83"/>
  <c r="P32" i="83"/>
  <c r="P33" i="83"/>
  <c r="P30" i="82"/>
  <c r="P31" i="82"/>
  <c r="P32" i="82"/>
  <c r="P33" i="82"/>
  <c r="P30" i="79"/>
  <c r="P31" i="79"/>
  <c r="P32" i="79"/>
  <c r="P33" i="79"/>
  <c r="P30" i="78"/>
  <c r="P31" i="78"/>
  <c r="P32" i="78"/>
  <c r="P33" i="78"/>
  <c r="P30" i="77"/>
  <c r="P31" i="77"/>
  <c r="P32" i="77"/>
  <c r="P33" i="77"/>
  <c r="P30" i="76"/>
  <c r="P31" i="76"/>
  <c r="P32" i="76"/>
  <c r="P33" i="76"/>
  <c r="P30" i="75"/>
  <c r="P31" i="75"/>
  <c r="P32" i="75"/>
  <c r="P33" i="75"/>
  <c r="P30" i="74"/>
  <c r="P31" i="74"/>
  <c r="P32" i="74"/>
  <c r="P33" i="74"/>
  <c r="P30" i="73"/>
  <c r="P31" i="73"/>
  <c r="P32" i="73"/>
  <c r="P33" i="73"/>
  <c r="P30" i="69"/>
  <c r="P31" i="69"/>
  <c r="P32" i="69"/>
  <c r="P33" i="69"/>
  <c r="P30" i="68"/>
  <c r="P31" i="68"/>
  <c r="P32" i="68"/>
  <c r="P33" i="68"/>
  <c r="P30" i="67"/>
  <c r="P31" i="67"/>
  <c r="P32" i="67"/>
  <c r="P33" i="67"/>
  <c r="P30" i="66"/>
  <c r="P31" i="66"/>
  <c r="P32" i="66"/>
  <c r="P33" i="66"/>
  <c r="P30" i="65"/>
  <c r="P31" i="65"/>
  <c r="P32" i="65"/>
  <c r="P33" i="65"/>
  <c r="Q30" i="64"/>
  <c r="Q31" i="64"/>
  <c r="Q32" i="64"/>
  <c r="Q33" i="64"/>
  <c r="O30" i="63"/>
  <c r="O31" i="63"/>
  <c r="O32" i="63"/>
  <c r="O33" i="63"/>
  <c r="P30" i="60"/>
  <c r="P31" i="60"/>
  <c r="P32" i="60"/>
  <c r="P33" i="60"/>
  <c r="P30" i="59"/>
  <c r="P31" i="59"/>
  <c r="P32" i="59"/>
  <c r="P33" i="59"/>
  <c r="P30" i="50"/>
  <c r="P31" i="50"/>
  <c r="P32" i="50"/>
  <c r="P33" i="50"/>
  <c r="O30" i="49"/>
  <c r="O31" i="49"/>
  <c r="O32" i="49"/>
  <c r="O33" i="49"/>
  <c r="Z30" i="46"/>
  <c r="Z31" i="46"/>
  <c r="Z32" i="46"/>
  <c r="Z33" i="46"/>
  <c r="N30" i="44"/>
  <c r="N31" i="44"/>
  <c r="N32" i="44"/>
  <c r="N33" i="44"/>
  <c r="O30" i="43"/>
  <c r="O31" i="43"/>
  <c r="O32" i="43"/>
  <c r="O33" i="43"/>
  <c r="N30" i="42"/>
  <c r="N31" i="42"/>
  <c r="N32" i="42"/>
  <c r="N33" i="42"/>
  <c r="R30" i="41"/>
  <c r="R31" i="41"/>
  <c r="R32" i="41"/>
  <c r="R33" i="41"/>
  <c r="N30" i="40"/>
  <c r="N31" i="40"/>
  <c r="N32" i="40"/>
  <c r="N33" i="40"/>
  <c r="N30" i="36"/>
  <c r="N31" i="36"/>
  <c r="N32" i="36"/>
  <c r="N33" i="36"/>
  <c r="O30" i="33"/>
  <c r="O31" i="33"/>
  <c r="O32" i="33"/>
  <c r="O33" i="33"/>
  <c r="N30" i="32"/>
  <c r="N31" i="32"/>
  <c r="N32" i="32"/>
  <c r="N33" i="32"/>
  <c r="N30" i="31"/>
  <c r="N31" i="31"/>
  <c r="N32" i="31"/>
  <c r="N33" i="31"/>
  <c r="N30" i="30"/>
  <c r="N31" i="30"/>
  <c r="N32" i="30"/>
  <c r="N33" i="30"/>
  <c r="R30" i="29"/>
  <c r="R31" i="29"/>
  <c r="R32" i="29"/>
  <c r="R33" i="29"/>
  <c r="R30" i="28"/>
  <c r="R31" i="28"/>
  <c r="R32" i="28"/>
  <c r="R33" i="28"/>
  <c r="Q30" i="27"/>
  <c r="Q31" i="27"/>
  <c r="Q32" i="27"/>
  <c r="Q33" i="27"/>
  <c r="N30" i="26"/>
  <c r="N31" i="26"/>
  <c r="N32" i="26"/>
  <c r="N33" i="26"/>
  <c r="AA30" i="25"/>
  <c r="AA31" i="25"/>
  <c r="AA32" i="25"/>
  <c r="AA33" i="25"/>
  <c r="AA30" i="24"/>
  <c r="AA31" i="24"/>
  <c r="AA32" i="24"/>
  <c r="AA33" i="24"/>
  <c r="X30" i="22"/>
  <c r="X31" i="22"/>
  <c r="X32" i="22"/>
  <c r="X33" i="22"/>
  <c r="X30" i="21"/>
  <c r="X31" i="21"/>
  <c r="X32" i="21"/>
  <c r="X33" i="21"/>
  <c r="S30" i="19"/>
  <c r="S31" i="19"/>
  <c r="S32" i="19"/>
  <c r="S33" i="19"/>
  <c r="S30" i="18"/>
  <c r="S31" i="18"/>
  <c r="S32" i="18"/>
  <c r="S33" i="18"/>
  <c r="S30" i="17"/>
  <c r="S31" i="17"/>
  <c r="S32" i="17"/>
  <c r="S33" i="17"/>
  <c r="S30" i="16"/>
  <c r="S31" i="16"/>
  <c r="S32" i="16"/>
  <c r="S33" i="16"/>
  <c r="Q30" i="15"/>
  <c r="Q31" i="15"/>
  <c r="Q32" i="15"/>
  <c r="Q33" i="15"/>
  <c r="S30" i="14"/>
  <c r="S31" i="14"/>
  <c r="S32" i="14"/>
  <c r="S33" i="14"/>
  <c r="N30" i="13"/>
  <c r="N31" i="13"/>
  <c r="N32" i="13"/>
  <c r="N33" i="13"/>
  <c r="T30" i="12"/>
  <c r="T31" i="12"/>
  <c r="T32" i="12"/>
  <c r="T33" i="12"/>
  <c r="P5" i="118" l="1"/>
  <c r="Q28" i="118" s="1"/>
  <c r="K5" i="118"/>
  <c r="R42" i="46"/>
</calcChain>
</file>

<file path=xl/sharedStrings.xml><?xml version="1.0" encoding="utf-8"?>
<sst xmlns="http://schemas.openxmlformats.org/spreadsheetml/2006/main" count="1680" uniqueCount="396">
  <si>
    <t>n=</t>
  </si>
  <si>
    <t>(%)</t>
    <phoneticPr fontId="2"/>
  </si>
  <si>
    <t>北海道</t>
  </si>
  <si>
    <t>東北地方</t>
  </si>
  <si>
    <t>関東地方</t>
  </si>
  <si>
    <t>中部地方</t>
  </si>
  <si>
    <t>近畿地方</t>
  </si>
  <si>
    <t>中国地方</t>
  </si>
  <si>
    <t>四国地方</t>
  </si>
  <si>
    <t>九州地方</t>
  </si>
  <si>
    <t>全体</t>
  </si>
  <si>
    <t>性別 50歳の時の職位 50歳の時の仕事</t>
  </si>
  <si>
    <t>男性・管理職/総合職</t>
  </si>
  <si>
    <t>女性・管理職/総合職</t>
  </si>
  <si>
    <t>女性・一般職</t>
  </si>
  <si>
    <t>はい</t>
  </si>
  <si>
    <t>いいえ</t>
  </si>
  <si>
    <t>50歳当時と同じ会社に勤めている</t>
  </si>
  <si>
    <t>50歳当時と同じ会社のグループ子会社、関連会社に勤めている</t>
  </si>
  <si>
    <t>50歳当時と別の会社に勤めている</t>
  </si>
  <si>
    <t>会社に勤めている</t>
  </si>
  <si>
    <t>自営（自分で事業を営んでいる）</t>
  </si>
  <si>
    <t>その他</t>
  </si>
  <si>
    <t>働いていない</t>
  </si>
  <si>
    <t>正社員</t>
  </si>
  <si>
    <t>契約社員</t>
  </si>
  <si>
    <t>派遣社員</t>
  </si>
  <si>
    <t>パート、アルバイト</t>
  </si>
  <si>
    <t>29人以下</t>
  </si>
  <si>
    <t>30～49人</t>
  </si>
  <si>
    <t>50～99人</t>
  </si>
  <si>
    <t>100～299人</t>
  </si>
  <si>
    <t>300～499人</t>
  </si>
  <si>
    <t>500～999人</t>
  </si>
  <si>
    <t>1000人以上</t>
  </si>
  <si>
    <t>総務・人事・CSR・法務・経営企画</t>
  </si>
  <si>
    <t>経理・財務</t>
  </si>
  <si>
    <t>企画・広報・編集・調査</t>
  </si>
  <si>
    <t>営業</t>
  </si>
  <si>
    <t>営業等の事務</t>
  </si>
  <si>
    <t>販売・接客サービス・カスタマーサポート</t>
  </si>
  <si>
    <t>情報システム</t>
  </si>
  <si>
    <t>設計・品質管理・生産技術・研究開発・デザイン等</t>
  </si>
  <si>
    <t>製造・生産現場の作業</t>
  </si>
  <si>
    <t>建設・土木作業</t>
  </si>
  <si>
    <t>輸送・運転業務</t>
  </si>
  <si>
    <t>建設業</t>
  </si>
  <si>
    <t>製造業</t>
  </si>
  <si>
    <t>電気・ガス・熱供給・水道業</t>
  </si>
  <si>
    <t>情報通信業</t>
  </si>
  <si>
    <t>運輸業</t>
  </si>
  <si>
    <t>卸売り・小売業</t>
  </si>
  <si>
    <t>金融・保険業</t>
  </si>
  <si>
    <t>不動産業</t>
  </si>
  <si>
    <t>飲食店、宿泊業</t>
  </si>
  <si>
    <t>医療、福祉</t>
  </si>
  <si>
    <t>教育、学習支援業</t>
  </si>
  <si>
    <t>その他のサービス業</t>
  </si>
  <si>
    <t>公務</t>
  </si>
  <si>
    <t>農業、水産業、林業、鉱業</t>
  </si>
  <si>
    <t>新卒入社した</t>
  </si>
  <si>
    <t>中途入社した</t>
  </si>
  <si>
    <t>親会社・関連会社から出向して、転籍になった</t>
  </si>
  <si>
    <t>親会社・関連会社から現在、出向中である</t>
  </si>
  <si>
    <t>一般従業員</t>
  </si>
  <si>
    <t>係長・主任及び係長・主任相当職</t>
  </si>
  <si>
    <t>課長、及び課長相当職</t>
  </si>
  <si>
    <t>副部長、次長および副部長、次長相当職</t>
  </si>
  <si>
    <t>部長、及び部長相当職</t>
  </si>
  <si>
    <t>役員</t>
  </si>
  <si>
    <t>事務職（コース別雇用管理制度のある企業の一般職を含む）</t>
  </si>
  <si>
    <t>総合職（企画立案・営業・研究開発等の業務を担う職）</t>
  </si>
  <si>
    <t>管理職の経験がある</t>
  </si>
  <si>
    <t>管理職の経験はない</t>
  </si>
  <si>
    <t>役職定年制度がある</t>
  </si>
  <si>
    <t>ない</t>
  </si>
  <si>
    <t>わからない</t>
  </si>
  <si>
    <t>定年がある（年齢：【　　　】）</t>
  </si>
  <si>
    <t>定年がない　　　　　　　　　　　　　　　</t>
  </si>
  <si>
    <t>ある</t>
  </si>
  <si>
    <t>大学・大学院卒</t>
  </si>
  <si>
    <t>短大・高専卒</t>
  </si>
  <si>
    <t>専門・各種学校卒</t>
  </si>
  <si>
    <t>高校卒</t>
  </si>
  <si>
    <t>中学卒</t>
  </si>
  <si>
    <t>いる</t>
  </si>
  <si>
    <t>いない</t>
  </si>
  <si>
    <t>正社員として働いている</t>
  </si>
  <si>
    <t>正社員以外として働いている</t>
  </si>
  <si>
    <t>今は働いていない</t>
  </si>
  <si>
    <t>いる【　　　】人</t>
  </si>
  <si>
    <t>100万円未満</t>
  </si>
  <si>
    <t>100～200万円未満</t>
  </si>
  <si>
    <t>200～300万円未満</t>
  </si>
  <si>
    <t>300～400万円未満</t>
  </si>
  <si>
    <t>400～500万円未満</t>
  </si>
  <si>
    <t>500～600万円未満</t>
  </si>
  <si>
    <t>600～700万円未満</t>
  </si>
  <si>
    <t>700～800万円未満</t>
  </si>
  <si>
    <t>800～900万円未満</t>
  </si>
  <si>
    <t>900～1000万円未満</t>
  </si>
  <si>
    <t>1000～1100万円未満</t>
  </si>
  <si>
    <t>1100～1200万円未満</t>
  </si>
  <si>
    <t>1200万円以上</t>
  </si>
  <si>
    <t>分からない／答えたくない</t>
  </si>
  <si>
    <t>違う部門への異動</t>
  </si>
  <si>
    <t>全社に関わるような仕事（経営企画、人事、経理等）</t>
  </si>
  <si>
    <t>出向、転籍</t>
  </si>
  <si>
    <t>組合幹部</t>
  </si>
  <si>
    <t>転居を伴う国内転勤</t>
  </si>
  <si>
    <t>海外転勤</t>
  </si>
  <si>
    <t>産休・育休</t>
  </si>
  <si>
    <t>時短勤務</t>
  </si>
  <si>
    <t>病気等の療養での休職（3か月以上）</t>
  </si>
  <si>
    <t>副業</t>
  </si>
  <si>
    <t>ボランティア</t>
  </si>
  <si>
    <t>転職活動や転職</t>
  </si>
  <si>
    <t>あてはまるものはない</t>
  </si>
  <si>
    <t>異動をしたことがない</t>
  </si>
  <si>
    <t>プラスに働いた</t>
  </si>
  <si>
    <t>ややプラスに働いた</t>
  </si>
  <si>
    <t>あまりプラスに働かなかった</t>
  </si>
  <si>
    <t>プラスに働かなかった</t>
  </si>
  <si>
    <t>職場内で仕事を通じて学んだ教育・訓練（OJT)</t>
  </si>
  <si>
    <t>会社が実施する職場外での教育・訓練（OFFJT）</t>
  </si>
  <si>
    <t>自己啓発（具体的に【　　　】）</t>
  </si>
  <si>
    <t>役に立ったものはない</t>
  </si>
  <si>
    <t>上司とのキャリア面談</t>
  </si>
  <si>
    <t>上司によるキャリア形成の後押し</t>
  </si>
  <si>
    <t>メンター制度</t>
  </si>
  <si>
    <t>キャリアデザイン研修</t>
  </si>
  <si>
    <t>自己申告制度による異動</t>
  </si>
  <si>
    <t>社内公募制度による異動</t>
  </si>
  <si>
    <t>資格取得や研修受講の費用援助</t>
  </si>
  <si>
    <t>キャリアカウンセラーへの相談</t>
  </si>
  <si>
    <t>外部組織への会社からの派遣（セミナー等）</t>
  </si>
  <si>
    <t>その他（具体的に【　　　】）</t>
  </si>
  <si>
    <t>上記のような取組みや制度を受けたり、参加したことはない</t>
  </si>
  <si>
    <t>よい影響を与えたものはない</t>
  </si>
  <si>
    <t>金銭を得ること</t>
  </si>
  <si>
    <t>昇進・昇格すること</t>
  </si>
  <si>
    <t>仕事と家庭の両立</t>
  </si>
  <si>
    <t>難しい仕事に挑戦すること</t>
  </si>
  <si>
    <t>確実に仕事をこなし、信頼を高めること</t>
  </si>
  <si>
    <t>仕事の面白さ</t>
  </si>
  <si>
    <t>自分を成長させること</t>
  </si>
  <si>
    <t>良い人間関係を築くこと</t>
  </si>
  <si>
    <t>人の役に立つこと</t>
  </si>
  <si>
    <t>そう思う</t>
  </si>
  <si>
    <t>ややそう思う</t>
  </si>
  <si>
    <t>あまりそう思わない</t>
  </si>
  <si>
    <t>そう思わない</t>
  </si>
  <si>
    <t>大いに思っていた</t>
  </si>
  <si>
    <t>やや思っていた</t>
  </si>
  <si>
    <t>あまり思っていなかった</t>
  </si>
  <si>
    <t>思っていなかった</t>
  </si>
  <si>
    <t>家族を養わなければならなかったから</t>
  </si>
  <si>
    <t>経済的に自立したかったから</t>
  </si>
  <si>
    <t>生活レベルを上げたかったから</t>
  </si>
  <si>
    <t>社会とつながっていたかったから</t>
  </si>
  <si>
    <t>仕事によって自分が成長できたから</t>
  </si>
  <si>
    <t>仕事が面白かったから</t>
  </si>
  <si>
    <t>仕事をする上での指針となっている</t>
  </si>
  <si>
    <t>仕事をする上での指針となっていない</t>
  </si>
  <si>
    <t>企業理念を知らない</t>
  </si>
  <si>
    <t>どちらかと言えばある</t>
  </si>
  <si>
    <t>どちらかと言えばない</t>
  </si>
  <si>
    <t>考えたことがない</t>
  </si>
  <si>
    <t>通用すると思う</t>
  </si>
  <si>
    <t>どちらかと言えば通用すると思う</t>
  </si>
  <si>
    <t>どちらかと言えば通用しないと思う</t>
  </si>
  <si>
    <t>通用しないと思う</t>
  </si>
  <si>
    <t>そう思わない　</t>
  </si>
  <si>
    <t>スペシャリストだと思う</t>
  </si>
  <si>
    <t>どちらかと言えばスペシャリストだと思う</t>
  </si>
  <si>
    <t>どちらかと言えばジェネラリストだと思う</t>
  </si>
  <si>
    <t>ジェネラリストだと思う</t>
  </si>
  <si>
    <t>大いに明確になっている</t>
  </si>
  <si>
    <t>やや明確になっている</t>
  </si>
  <si>
    <t>あまり明確になっていない</t>
  </si>
  <si>
    <t>明確になっていない</t>
  </si>
  <si>
    <t>必要な情報を共有してほしい</t>
  </si>
  <si>
    <t>意見を聞いてほしい</t>
  </si>
  <si>
    <t>業務の遂行方法や状況について、忌憚のない意見を言ってほしい</t>
  </si>
  <si>
    <t>マネジメント業務のサポートをさせてほしい</t>
  </si>
  <si>
    <t>業務内容や範囲を把握してほしい</t>
  </si>
  <si>
    <t>上司は必要ない</t>
  </si>
  <si>
    <t>異業種交流会・同業者の会合等</t>
  </si>
  <si>
    <t>学生時代の友人・先輩・後輩やゼミ等を通じた知り合い</t>
  </si>
  <si>
    <t>社会貢献活動を通じたネットワーク</t>
  </si>
  <si>
    <t>趣味を通じたネットワーク</t>
  </si>
  <si>
    <t>子供等を通じたネットワーク</t>
  </si>
  <si>
    <t>外部のネットワークがない</t>
  </si>
  <si>
    <t>外部のネットワークづくりに興味がない</t>
  </si>
  <si>
    <t>忙しくて外部のネットワークを作る時間がない</t>
  </si>
  <si>
    <t>外部のネットワークを作る機会がない</t>
  </si>
  <si>
    <t>満足している</t>
  </si>
  <si>
    <t>どちらかと言えば満足している</t>
  </si>
  <si>
    <t>どちらかと言えば満足していない</t>
  </si>
  <si>
    <t>満足していない</t>
  </si>
  <si>
    <t>現在の方が高い</t>
  </si>
  <si>
    <t>同じ程度</t>
  </si>
  <si>
    <t>現在の方がやや低い</t>
  </si>
  <si>
    <t>現在の方が低い</t>
  </si>
  <si>
    <t>やりたい仕事ができているから</t>
  </si>
  <si>
    <t>責任のある仕事ができているから</t>
  </si>
  <si>
    <t>仕事の責任が軽くなったから</t>
  </si>
  <si>
    <t>上司に期待されているから</t>
  </si>
  <si>
    <t>目標が達成できているから</t>
  </si>
  <si>
    <t>処遇に不満がないから</t>
  </si>
  <si>
    <t>昇進の可能性があるから</t>
  </si>
  <si>
    <t>体調がよいから</t>
  </si>
  <si>
    <t>将来に不安がないから</t>
  </si>
  <si>
    <t>人間関係が良好だから</t>
  </si>
  <si>
    <t>教育訓練の機会があるから</t>
  </si>
  <si>
    <t>やりたい仕事ができていないから</t>
  </si>
  <si>
    <t>責任のある仕事ができていないから</t>
  </si>
  <si>
    <t>仕事の責任が重いから</t>
  </si>
  <si>
    <t>上司に期待されていないから</t>
  </si>
  <si>
    <t>目標が達成できていないから</t>
  </si>
  <si>
    <t>昇進の可能性がないから</t>
  </si>
  <si>
    <t>体調がよくないから</t>
  </si>
  <si>
    <t>将来に不安があるから</t>
  </si>
  <si>
    <t>仕事の量が適正でないから（自分には多すぎる、少なすぎる）</t>
  </si>
  <si>
    <t>人間関係が良好でないから</t>
  </si>
  <si>
    <t>教育訓練の機会がないから</t>
  </si>
  <si>
    <t>十分発揮できている</t>
  </si>
  <si>
    <t>やや発揮できている</t>
  </si>
  <si>
    <t>あまり発揮できていない</t>
  </si>
  <si>
    <t>発揮できていない</t>
  </si>
  <si>
    <t>大いに感じている</t>
  </si>
  <si>
    <t>やや感じている</t>
  </si>
  <si>
    <t>あまり感じていない</t>
  </si>
  <si>
    <t>感じていない</t>
  </si>
  <si>
    <t>問題もないし、不安もない</t>
  </si>
  <si>
    <t>問題がないが、不安がある</t>
  </si>
  <si>
    <t>問題があるが、仕事には支障はない</t>
  </si>
  <si>
    <t>問題があり、仕事に支障がある</t>
  </si>
  <si>
    <t>介護している</t>
  </si>
  <si>
    <t>現在はしていないが、可能性がある</t>
  </si>
  <si>
    <t>現在もしていないし、可能性もない</t>
  </si>
  <si>
    <t>現在、子育てをしている</t>
  </si>
  <si>
    <t>これまでも、現在もあまり子育てをしていない</t>
  </si>
  <si>
    <t>感じることがあった</t>
  </si>
  <si>
    <t>まあ感じることがあった</t>
  </si>
  <si>
    <t>あまり感じることがなかった</t>
  </si>
  <si>
    <t>感じることがなかった</t>
  </si>
  <si>
    <t>思う存分仕事をしている</t>
  </si>
  <si>
    <t>思う存分仕事をしたいが、できていない理由：【　　　】</t>
  </si>
  <si>
    <t>思う存分仕事をしたいと思わない</t>
  </si>
  <si>
    <t>どちらかと言えばそう思う</t>
  </si>
  <si>
    <t>どちらかと言えばそう思わない</t>
  </si>
  <si>
    <t>受けたことがある</t>
  </si>
  <si>
    <t>研修はあったが、受けなかった</t>
  </si>
  <si>
    <t>今後受ける予定である</t>
  </si>
  <si>
    <t>そういった研修はない</t>
  </si>
  <si>
    <t>わからない／覚えていない</t>
  </si>
  <si>
    <t>合っていた</t>
  </si>
  <si>
    <t>どちらかと言えば合っていた</t>
  </si>
  <si>
    <t>どちらかと言えば合っていない</t>
  </si>
  <si>
    <t>合っていない</t>
  </si>
  <si>
    <t>マネープランの研修だったから</t>
  </si>
  <si>
    <t>男性向き・女性向きの研修になっていたから</t>
  </si>
  <si>
    <t>給料が下がっていく中での身の処し方の研修だったから</t>
  </si>
  <si>
    <t>今後のキャリアを考えるのに役立ったから</t>
  </si>
  <si>
    <t>個々の事情に配慮されている研修だったから</t>
  </si>
  <si>
    <t>悩みを共有する場があったから</t>
  </si>
  <si>
    <t>外部の人と関わることができたから</t>
  </si>
  <si>
    <t>マネープランのみの研修だったから</t>
  </si>
  <si>
    <t>男性向きの研修になっていたから</t>
  </si>
  <si>
    <t>今後のキャリアを考えるのに役立たなかったから</t>
  </si>
  <si>
    <t>一般的な内容で個々の事情に配慮されていない研修だったから</t>
  </si>
  <si>
    <t>悩みが違う人との研修だったから</t>
  </si>
  <si>
    <t>外部の人と関わることができなかったから</t>
  </si>
  <si>
    <t>部長級で経験した</t>
  </si>
  <si>
    <t>課長級で経験した</t>
  </si>
  <si>
    <t>経験していない</t>
  </si>
  <si>
    <t>役職定年の年齢に到達した後も同じパフォーマンスを出せる人もいる</t>
  </si>
  <si>
    <t>遅く管理職になった人は、すぐに役職定年になってしまう</t>
  </si>
  <si>
    <t>役職定年に伴い年収が下がると、モチベーションも下がる</t>
  </si>
  <si>
    <t>役職定年になると、活躍の場がなくなる</t>
  </si>
  <si>
    <t>全員が等しく年齢によって処遇が変わることに違和感がある</t>
  </si>
  <si>
    <t>役職定年者が同じ職場にいる場合、本人も周りもやりにくいことがある</t>
  </si>
  <si>
    <t>設定された年齢の根拠がよく分からない</t>
  </si>
  <si>
    <t>若い人を育てるためには必要な措置である</t>
  </si>
  <si>
    <t>自分のキャリア（将来等）を見直すよいきっかけになると思う</t>
  </si>
  <si>
    <t>30%未満</t>
  </si>
  <si>
    <t>30～50％未満</t>
  </si>
  <si>
    <t>50～70％未満</t>
  </si>
  <si>
    <t>70～90％未満</t>
  </si>
  <si>
    <t>90～100％</t>
  </si>
  <si>
    <t>100％超</t>
  </si>
  <si>
    <t>フルタイムだが、残業等はしない働き方</t>
  </si>
  <si>
    <t>短時間勤務や週4日以内等の働き方</t>
  </si>
  <si>
    <t>変化があった</t>
  </si>
  <si>
    <t>やや変化があった</t>
  </si>
  <si>
    <t>変化がなかった</t>
  </si>
  <si>
    <t>責任が重い仕事になった</t>
  </si>
  <si>
    <t>責任の重さは変わっていない</t>
  </si>
  <si>
    <t>責任が軽い仕事になった</t>
  </si>
  <si>
    <t>難しい仕事になった</t>
  </si>
  <si>
    <t>難しさは変わっていない</t>
  </si>
  <si>
    <t>難しくない仕事になった</t>
  </si>
  <si>
    <t>まあまあ感じている</t>
  </si>
  <si>
    <t>少し感じている</t>
  </si>
  <si>
    <t>スキルを磨くための学習</t>
  </si>
  <si>
    <t>資格の取得</t>
  </si>
  <si>
    <t>社内・社外のネットワークの形成</t>
  </si>
  <si>
    <t>転職サイトへの登録等転職準備</t>
  </si>
  <si>
    <t>健康な体を維持するための運動等</t>
  </si>
  <si>
    <t>起業・開業の準備</t>
  </si>
  <si>
    <t>していない</t>
  </si>
  <si>
    <t>していなかった</t>
  </si>
  <si>
    <t>評価があり処遇に反映される</t>
  </si>
  <si>
    <t>評価されているが、処遇に反映されていない</t>
  </si>
  <si>
    <t>評価はない</t>
  </si>
  <si>
    <t>評価は必要であり、処遇に反映されるべきである</t>
  </si>
  <si>
    <t>評価は必要であるが、処遇に反映されなくてもいい</t>
  </si>
  <si>
    <t>評価は必要ではない</t>
  </si>
  <si>
    <t>仕事にやりがいが持てているから</t>
    <phoneticPr fontId="5"/>
  </si>
  <si>
    <t>仕事の量が適正だから</t>
    <phoneticPr fontId="5"/>
  </si>
  <si>
    <t>処遇に不満があるから</t>
    <phoneticPr fontId="5"/>
  </si>
  <si>
    <t>仕事にやりがいが持てていないから</t>
    <phoneticPr fontId="5"/>
  </si>
  <si>
    <t>計</t>
    <rPh sb="0" eb="1">
      <t>ケイ</t>
    </rPh>
    <phoneticPr fontId="5"/>
  </si>
  <si>
    <t>業務に関連した専門の勉強会やセミナー</t>
    <phoneticPr fontId="5"/>
  </si>
  <si>
    <t>地域を通じたネットワーク</t>
    <phoneticPr fontId="5"/>
  </si>
  <si>
    <t>残業等も含め、定年前と同じフルタイム勤務</t>
    <phoneticPr fontId="5"/>
  </si>
  <si>
    <t>ttl</t>
    <phoneticPr fontId="5"/>
  </si>
  <si>
    <t>研修あり</t>
    <rPh sb="0" eb="2">
      <t>ケンシュウ</t>
    </rPh>
    <phoneticPr fontId="5"/>
  </si>
  <si>
    <t>研修なし</t>
    <rPh sb="0" eb="2">
      <t>ケンシュウ</t>
    </rPh>
    <phoneticPr fontId="5"/>
  </si>
  <si>
    <t>男性・管理職/総合職</t>
    <phoneticPr fontId="5"/>
  </si>
  <si>
    <t>女性・管理職/総合職</t>
    <phoneticPr fontId="5"/>
  </si>
  <si>
    <t>女性・一般職</t>
    <phoneticPr fontId="5"/>
  </si>
  <si>
    <t>研修あり・ニーズに合っていた</t>
    <phoneticPr fontId="5"/>
  </si>
  <si>
    <t>研修あり・ニーズに合っていなかった</t>
    <phoneticPr fontId="5"/>
  </si>
  <si>
    <t>「仕事の面白さ」</t>
    <phoneticPr fontId="5"/>
  </si>
  <si>
    <t>「良い人間関係を築くこと」</t>
    <phoneticPr fontId="5"/>
  </si>
  <si>
    <t>「人の役に立つこと」</t>
    <phoneticPr fontId="5"/>
  </si>
  <si>
    <t>20代</t>
    <rPh sb="2" eb="3">
      <t>ダイ</t>
    </rPh>
    <phoneticPr fontId="5"/>
  </si>
  <si>
    <t>30代</t>
    <rPh sb="2" eb="3">
      <t>ダイ</t>
    </rPh>
    <phoneticPr fontId="5"/>
  </si>
  <si>
    <t>40代</t>
    <rPh sb="2" eb="3">
      <t>ダイ</t>
    </rPh>
    <phoneticPr fontId="5"/>
  </si>
  <si>
    <t>50代</t>
    <rPh sb="2" eb="3">
      <t>ダイ</t>
    </rPh>
    <phoneticPr fontId="5"/>
  </si>
  <si>
    <t>60代</t>
    <rPh sb="2" eb="3">
      <t>ダイ</t>
    </rPh>
    <phoneticPr fontId="5"/>
  </si>
  <si>
    <t>男性</t>
    <rPh sb="0" eb="2">
      <t>ダンセイ</t>
    </rPh>
    <phoneticPr fontId="5"/>
  </si>
  <si>
    <t>女性</t>
    <rPh sb="0" eb="2">
      <t>ジョセイ</t>
    </rPh>
    <phoneticPr fontId="5"/>
  </si>
  <si>
    <t>男性・管理職/総合職(n=180)</t>
  </si>
  <si>
    <t>女性・管理職/総合職(n=82)</t>
  </si>
  <si>
    <t>女性・一般職(n=138)</t>
  </si>
  <si>
    <t>全体(n=423)</t>
  </si>
  <si>
    <t>これまで子育てをしていたが、今はほとんど手がかからない</t>
    <phoneticPr fontId="5"/>
  </si>
  <si>
    <t>Q3Q5d</t>
  </si>
  <si>
    <t>Total</t>
  </si>
  <si>
    <t>Q67</t>
  </si>
  <si>
    <t>管理職経験あり・男性(n=156)</t>
    <rPh sb="8" eb="10">
      <t>ダンセイ</t>
    </rPh>
    <phoneticPr fontId="5"/>
  </si>
  <si>
    <t>管理職経験あり・女性(n=39)</t>
    <rPh sb="8" eb="10">
      <t>ジョセイ</t>
    </rPh>
    <phoneticPr fontId="5"/>
  </si>
  <si>
    <t>管理職経験なし・男性(n=24)</t>
    <rPh sb="8" eb="10">
      <t>ダンセイ</t>
    </rPh>
    <phoneticPr fontId="5"/>
  </si>
  <si>
    <t>管理職経験なし・女性(n=43)</t>
    <rPh sb="8" eb="10">
      <t>ジョセイ</t>
    </rPh>
    <phoneticPr fontId="5"/>
  </si>
  <si>
    <t>Q65</t>
  </si>
  <si>
    <t>残業ありフルタイム・男性(n=75)</t>
    <rPh sb="0" eb="2">
      <t>ザンギョウ</t>
    </rPh>
    <rPh sb="10" eb="12">
      <t>ダンセイ</t>
    </rPh>
    <phoneticPr fontId="5"/>
  </si>
  <si>
    <t>残業ありフルタイム・女性(n=23)</t>
    <rPh sb="0" eb="2">
      <t>ザンギョウ</t>
    </rPh>
    <rPh sb="10" eb="12">
      <t>ジョセイ</t>
    </rPh>
    <phoneticPr fontId="5"/>
  </si>
  <si>
    <t>残業なしフルタイム・男性(n=84)</t>
    <rPh sb="0" eb="2">
      <t>ザンギョウ</t>
    </rPh>
    <rPh sb="10" eb="12">
      <t>ダンセイ</t>
    </rPh>
    <phoneticPr fontId="5"/>
  </si>
  <si>
    <t>残業なしフルタイム・女性(n=29)</t>
    <rPh sb="0" eb="2">
      <t>ザンギョウ</t>
    </rPh>
    <rPh sb="10" eb="12">
      <t>ジョセイ</t>
    </rPh>
    <phoneticPr fontId="5"/>
  </si>
  <si>
    <t>短時間・週４勤務・男性(n=20)</t>
    <rPh sb="0" eb="3">
      <t>タンジカン</t>
    </rPh>
    <rPh sb="4" eb="5">
      <t>シュウ</t>
    </rPh>
    <rPh sb="6" eb="8">
      <t>キンム</t>
    </rPh>
    <rPh sb="9" eb="11">
      <t>ダンセイ</t>
    </rPh>
    <phoneticPr fontId="5"/>
  </si>
  <si>
    <t>短時間・週４勤務・女性(n=25)</t>
    <rPh sb="0" eb="3">
      <t>タンジカン</t>
    </rPh>
    <rPh sb="4" eb="5">
      <t>シュウ</t>
    </rPh>
    <rPh sb="6" eb="8">
      <t>キンム</t>
    </rPh>
    <rPh sb="9" eb="11">
      <t>ジョセイ</t>
    </rPh>
    <phoneticPr fontId="5"/>
  </si>
  <si>
    <t>400万円未満</t>
    <rPh sb="3" eb="5">
      <t>マンエン</t>
    </rPh>
    <rPh sb="5" eb="7">
      <t>ミマン</t>
    </rPh>
    <phoneticPr fontId="5"/>
  </si>
  <si>
    <t>600万円未満</t>
    <rPh sb="3" eb="5">
      <t>マンエン</t>
    </rPh>
    <rPh sb="5" eb="7">
      <t>ミマン</t>
    </rPh>
    <phoneticPr fontId="5"/>
  </si>
  <si>
    <t>900万円未満</t>
    <rPh sb="3" eb="5">
      <t>マンエン</t>
    </rPh>
    <rPh sb="5" eb="7">
      <t>ミマン</t>
    </rPh>
    <phoneticPr fontId="5"/>
  </si>
  <si>
    <t>900万円以上</t>
    <rPh sb="3" eb="7">
      <t>マンエンイジョウ</t>
    </rPh>
    <phoneticPr fontId="5"/>
  </si>
  <si>
    <t>仕事にやりがいが持てない</t>
    <rPh sb="0" eb="2">
      <t>シゴト</t>
    </rPh>
    <rPh sb="8" eb="9">
      <t>モ</t>
    </rPh>
    <phoneticPr fontId="5"/>
  </si>
  <si>
    <t>責任のある仕事ができない</t>
    <rPh sb="0" eb="2">
      <t>セキニン</t>
    </rPh>
    <rPh sb="5" eb="7">
      <t>シゴト</t>
    </rPh>
    <phoneticPr fontId="5"/>
  </si>
  <si>
    <t>仕事の責任が重い</t>
    <rPh sb="0" eb="2">
      <t>シゴト</t>
    </rPh>
    <rPh sb="3" eb="5">
      <t>セキニン</t>
    </rPh>
    <rPh sb="6" eb="7">
      <t>オモ</t>
    </rPh>
    <phoneticPr fontId="5"/>
  </si>
  <si>
    <t>上司に期待されていない</t>
    <rPh sb="0" eb="2">
      <t>ジョウシ</t>
    </rPh>
    <rPh sb="3" eb="5">
      <t>キタイ</t>
    </rPh>
    <phoneticPr fontId="5"/>
  </si>
  <si>
    <t>目標が達成できない</t>
    <rPh sb="0" eb="2">
      <t>モクヒョウ</t>
    </rPh>
    <rPh sb="3" eb="5">
      <t>タッセイ</t>
    </rPh>
    <phoneticPr fontId="5"/>
  </si>
  <si>
    <t>処遇に不満</t>
    <rPh sb="0" eb="2">
      <t>ショグウ</t>
    </rPh>
    <rPh sb="3" eb="5">
      <t>フマン</t>
    </rPh>
    <phoneticPr fontId="5"/>
  </si>
  <si>
    <t>昇進の可能性がない</t>
    <rPh sb="0" eb="2">
      <t>ショウシン</t>
    </rPh>
    <rPh sb="3" eb="6">
      <t>カノウセイ</t>
    </rPh>
    <phoneticPr fontId="5"/>
  </si>
  <si>
    <t>体調がよくない</t>
    <rPh sb="0" eb="2">
      <t>タイチョウ</t>
    </rPh>
    <phoneticPr fontId="5"/>
  </si>
  <si>
    <t>将来に不安</t>
    <rPh sb="0" eb="2">
      <t>ショウライ</t>
    </rPh>
    <rPh sb="3" eb="5">
      <t>フアン</t>
    </rPh>
    <phoneticPr fontId="5"/>
  </si>
  <si>
    <t>人間関係が良好でない</t>
    <rPh sb="0" eb="2">
      <t>ニンゲン</t>
    </rPh>
    <rPh sb="2" eb="4">
      <t>カンケイ</t>
    </rPh>
    <rPh sb="5" eb="7">
      <t>リョウコウ</t>
    </rPh>
    <phoneticPr fontId="5"/>
  </si>
  <si>
    <t>教育訓練の機会がない</t>
    <rPh sb="0" eb="2">
      <t>キョウイク</t>
    </rPh>
    <rPh sb="2" eb="4">
      <t>クンレン</t>
    </rPh>
    <rPh sb="5" eb="7">
      <t>キカイ</t>
    </rPh>
    <phoneticPr fontId="5"/>
  </si>
  <si>
    <t>仕事の量が適正でない</t>
    <rPh sb="0" eb="2">
      <t>シゴト</t>
    </rPh>
    <rPh sb="3" eb="4">
      <t>リョウ</t>
    </rPh>
    <rPh sb="5" eb="7">
      <t>テキセイ</t>
    </rPh>
    <phoneticPr fontId="5"/>
  </si>
  <si>
    <t>やりたい仕事ができない</t>
    <rPh sb="4" eb="6">
      <t>シゴト</t>
    </rPh>
    <phoneticPr fontId="5"/>
  </si>
  <si>
    <t>図表1-3-15　モチベーション低下の理由（％）</t>
    <rPh sb="0" eb="2">
      <t>ズヒョウ</t>
    </rPh>
    <rPh sb="16" eb="18">
      <t>テイカ</t>
    </rPh>
    <rPh sb="19" eb="21">
      <t>リユウ</t>
    </rPh>
    <phoneticPr fontId="5"/>
  </si>
  <si>
    <t>20代</t>
  </si>
  <si>
    <t>30代</t>
  </si>
  <si>
    <t>40代</t>
  </si>
  <si>
    <t>50代</t>
  </si>
  <si>
    <t>60代</t>
  </si>
  <si>
    <t>難しい仕事に挑戦すること</t>
    <phoneticPr fontId="5"/>
  </si>
  <si>
    <t>確実に仕事をこなし、信頼を高めること</t>
    <phoneticPr fontId="5"/>
  </si>
  <si>
    <t>自分を成長させること</t>
    <phoneticPr fontId="5"/>
  </si>
  <si>
    <t>その他</t>
    <phoneticPr fontId="5"/>
  </si>
  <si>
    <t>その他</t>
    <phoneticPr fontId="5"/>
  </si>
  <si>
    <t>その他</t>
    <phoneticPr fontId="5"/>
  </si>
  <si>
    <t>男性・管理職/総合職(n=134)</t>
    <phoneticPr fontId="5"/>
  </si>
  <si>
    <t>女性・管理職/総合職(n=58)</t>
    <phoneticPr fontId="5"/>
  </si>
  <si>
    <t>女性・一般職(n=99)</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</si>
</sst>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0.0_ "/>
    <numFmt numFmtId="177" formatCode="\(#,##0\)"/>
    <numFmt numFmtId="178" formatCode="0.0\ ;\-0.0\ ;\-\ "/>
    <numFmt numFmtId="179" formatCode="0.0"/>
  </numFmts>
  <fonts count="7" x14ac:knownFonts="1">
    <font>
      <sz val="11"/>
      <name val="ＭＳ ゴシック"/>
      <family val="3"/>
      <charset val="128"/>
    </font>
    <font>
      <sz val="9"/>
      <name val="ＭＳ Ｐゴシック"/>
      <family val="3"/>
      <charset val="128"/>
    </font>
    <font>
      <sz val="6"/>
      <name val="ＭＳ Ｐゴシック"/>
      <family val="3"/>
      <charset val="128"/>
    </font>
    <font>
      <sz val="10"/>
      <name val="ＭＳ Ｐゴシック"/>
      <family val="3"/>
      <charset val="128"/>
    </font>
    <font>
      <sz val="10"/>
      <name val="ＭＳ ゴシック"/>
      <family val="3"/>
      <charset val="128"/>
    </font>
    <font>
      <sz val="6"/>
      <name val="ＭＳ ゴシック"/>
      <family val="3"/>
      <charset val="128"/>
    </font>
    <font>
      <sz val="12"/>
      <name val="ＭＳ ゴシック"/>
      <family val="3"/>
      <charset val="128"/>
    </font>
  </fonts>
  <fills count="14">
    <fill>
      <patternFill patternType="none"/>
    </fill>
    <fill>
      <patternFill patternType="gray125"/>
    </fill>
    <fill>
      <patternFill patternType="solid">
        <fgColor rgb="FFFFFFFF"/>
        <bgColor indexed="64"/>
      </patternFill>
    </fill>
    <fill>
      <patternFill patternType="solid">
        <fgColor rgb="FFDCE6F1"/>
        <bgColor indexed="64"/>
      </patternFill>
    </fill>
    <fill>
      <patternFill patternType="solid">
        <fgColor rgb="FFDA9694"/>
        <bgColor indexed="64"/>
      </patternFill>
    </fill>
    <fill>
      <patternFill patternType="solid">
        <fgColor rgb="FFF2DCDB"/>
        <bgColor indexed="64"/>
      </patternFill>
    </fill>
    <fill>
      <patternFill patternType="solid">
        <fgColor rgb="FF95B3D7"/>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s>
  <borders count="36">
    <border>
      <left/>
      <right/>
      <top/>
      <bottom/>
      <diagonal/>
    </border>
    <border>
      <left style="thin">
        <color rgb="FFA6A6A6"/>
      </left>
      <right style="thin">
        <color rgb="FFA6A6A6"/>
      </right>
      <top style="thin">
        <color rgb="FFA6A6A6"/>
      </top>
      <bottom style="thin">
        <color rgb="FFA6A6A6"/>
      </bottom>
      <diagonal/>
    </border>
    <border>
      <left/>
      <right/>
      <top style="thin">
        <color rgb="FFA6A6A6"/>
      </top>
      <bottom/>
      <diagonal/>
    </border>
    <border>
      <left style="thin">
        <color rgb="FFA6A6A6"/>
      </left>
      <right/>
      <top/>
      <bottom style="thin">
        <color rgb="FFA6A6A6"/>
      </bottom>
      <diagonal/>
    </border>
    <border>
      <left/>
      <right/>
      <top/>
      <bottom style="thin">
        <color rgb="FFA6A6A6"/>
      </bottom>
      <diagonal/>
    </border>
    <border>
      <left/>
      <right style="thin">
        <color rgb="FFA6A6A6"/>
      </right>
      <top/>
      <bottom style="thin">
        <color rgb="FFA6A6A6"/>
      </bottom>
      <diagonal/>
    </border>
    <border>
      <left style="thin">
        <color rgb="FFA6A6A6"/>
      </left>
      <right style="hair">
        <color rgb="FFA6A6A6"/>
      </right>
      <top style="thin">
        <color rgb="FFA6A6A6"/>
      </top>
      <bottom/>
      <diagonal/>
    </border>
    <border>
      <left style="hair">
        <color rgb="FFA6A6A6"/>
      </left>
      <right style="hair">
        <color rgb="FFA6A6A6"/>
      </right>
      <top style="thin">
        <color rgb="FFA6A6A6"/>
      </top>
      <bottom/>
      <diagonal/>
    </border>
    <border>
      <left style="hair">
        <color rgb="FFA6A6A6"/>
      </left>
      <right style="thin">
        <color rgb="FFA6A6A6"/>
      </right>
      <top style="thin">
        <color rgb="FFA6A6A6"/>
      </top>
      <bottom/>
      <diagonal/>
    </border>
    <border>
      <left style="thin">
        <color rgb="FFA6A6A6"/>
      </left>
      <right/>
      <top/>
      <bottom/>
      <diagonal/>
    </border>
    <border>
      <left/>
      <right style="thin">
        <color rgb="FFA6A6A6"/>
      </right>
      <top/>
      <bottom/>
      <diagonal/>
    </border>
    <border>
      <left style="thin">
        <color rgb="FFA6A6A6"/>
      </left>
      <right style="hair">
        <color rgb="FFA6A6A6"/>
      </right>
      <top/>
      <bottom/>
      <diagonal/>
    </border>
    <border>
      <left style="hair">
        <color rgb="FFA6A6A6"/>
      </left>
      <right style="hair">
        <color rgb="FFA6A6A6"/>
      </right>
      <top/>
      <bottom/>
      <diagonal/>
    </border>
    <border>
      <left style="hair">
        <color rgb="FFA6A6A6"/>
      </left>
      <right style="thin">
        <color rgb="FFA6A6A6"/>
      </right>
      <top/>
      <bottom/>
      <diagonal/>
    </border>
    <border>
      <left/>
      <right style="thin">
        <color rgb="FFA6A6A6"/>
      </right>
      <top style="thin">
        <color rgb="FFA6A6A6"/>
      </top>
      <bottom style="hair">
        <color rgb="FFA6A6A6"/>
      </bottom>
      <diagonal/>
    </border>
    <border>
      <left/>
      <right/>
      <top style="hair">
        <color rgb="FFA6A6A6"/>
      </top>
      <bottom style="hair">
        <color rgb="FFA6A6A6"/>
      </bottom>
      <diagonal/>
    </border>
    <border>
      <left/>
      <right style="thin">
        <color rgb="FFA6A6A6"/>
      </right>
      <top style="hair">
        <color rgb="FFA6A6A6"/>
      </top>
      <bottom style="thin">
        <color rgb="FFA6A6A6"/>
      </bottom>
      <diagonal/>
    </border>
    <border>
      <left style="hair">
        <color rgb="FFA6A6A6"/>
      </left>
      <right style="hair">
        <color rgb="FFA6A6A6"/>
      </right>
      <top style="hair">
        <color rgb="FFA6A6A6"/>
      </top>
      <bottom style="hair">
        <color rgb="FFA6A6A6"/>
      </bottom>
      <diagonal/>
    </border>
    <border>
      <left style="hair">
        <color rgb="FFA6A6A6"/>
      </left>
      <right style="thin">
        <color rgb="FFA6A6A6"/>
      </right>
      <top style="hair">
        <color rgb="FFA6A6A6"/>
      </top>
      <bottom style="hair">
        <color rgb="FFA6A6A6"/>
      </bottom>
      <diagonal/>
    </border>
    <border>
      <left style="hair">
        <color rgb="FFA6A6A6"/>
      </left>
      <right style="hair">
        <color rgb="FFA6A6A6"/>
      </right>
      <top style="hair">
        <color rgb="FFA6A6A6"/>
      </top>
      <bottom style="thin">
        <color rgb="FFA6A6A6"/>
      </bottom>
      <diagonal/>
    </border>
    <border>
      <left style="hair">
        <color rgb="FFA6A6A6"/>
      </left>
      <right style="thin">
        <color rgb="FFA6A6A6"/>
      </right>
      <top style="hair">
        <color rgb="FFA6A6A6"/>
      </top>
      <bottom style="thin">
        <color rgb="FFA6A6A6"/>
      </bottom>
      <diagonal/>
    </border>
    <border>
      <left style="hair">
        <color rgb="FFA6A6A6"/>
      </left>
      <right style="hair">
        <color rgb="FFA6A6A6"/>
      </right>
      <top style="thin">
        <color rgb="FFA6A6A6"/>
      </top>
      <bottom style="thin">
        <color rgb="FFA6A6A6"/>
      </bottom>
      <diagonal/>
    </border>
    <border>
      <left style="hair">
        <color rgb="FFA6A6A6"/>
      </left>
      <right style="thin">
        <color rgb="FFA6A6A6"/>
      </right>
      <top style="thin">
        <color rgb="FFA6A6A6"/>
      </top>
      <bottom style="thin">
        <color rgb="FFA6A6A6"/>
      </bottom>
      <diagonal/>
    </border>
    <border>
      <left/>
      <right style="hair">
        <color rgb="FFA6A6A6"/>
      </right>
      <top style="thin">
        <color rgb="FFA6A6A6"/>
      </top>
      <bottom style="thin">
        <color rgb="FFA6A6A6"/>
      </bottom>
      <diagonal/>
    </border>
    <border>
      <left/>
      <right style="hair">
        <color rgb="FFA6A6A6"/>
      </right>
      <top style="hair">
        <color rgb="FFA6A6A6"/>
      </top>
      <bottom style="hair">
        <color rgb="FFA6A6A6"/>
      </bottom>
      <diagonal/>
    </border>
    <border>
      <left/>
      <right style="hair">
        <color rgb="FFA6A6A6"/>
      </right>
      <top style="hair">
        <color rgb="FFA6A6A6"/>
      </top>
      <bottom style="thin">
        <color rgb="FFA6A6A6"/>
      </bottom>
      <diagonal/>
    </border>
    <border>
      <left style="thin">
        <color rgb="FFA6A6A6"/>
      </left>
      <right style="thin">
        <color rgb="FFA6A6A6"/>
      </right>
      <top style="thin">
        <color rgb="FFA6A6A6"/>
      </top>
      <bottom/>
      <diagonal/>
    </border>
    <border>
      <left style="thin">
        <color rgb="FFA6A6A6"/>
      </left>
      <right style="thin">
        <color rgb="FFA6A6A6"/>
      </right>
      <top/>
      <bottom/>
      <diagonal/>
    </border>
    <border>
      <left style="thin">
        <color rgb="FFA6A6A6"/>
      </left>
      <right style="thin">
        <color rgb="FFA6A6A6"/>
      </right>
      <top/>
      <bottom style="thin">
        <color rgb="FFA6A6A6"/>
      </bottom>
      <diagonal/>
    </border>
    <border>
      <left style="thin">
        <color rgb="FFA6A6A6"/>
      </left>
      <right/>
      <top style="thin">
        <color rgb="FFA6A6A6"/>
      </top>
      <bottom style="thin">
        <color rgb="FFA6A6A6"/>
      </bottom>
      <diagonal/>
    </border>
    <border>
      <left/>
      <right/>
      <top style="thin">
        <color rgb="FFA6A6A6"/>
      </top>
      <bottom style="thin">
        <color rgb="FFA6A6A6"/>
      </bottom>
      <diagonal/>
    </border>
    <border>
      <left/>
      <right style="thin">
        <color rgb="FFA6A6A6"/>
      </right>
      <top style="thin">
        <color rgb="FFA6A6A6"/>
      </top>
      <bottom style="thin">
        <color rgb="FFA6A6A6"/>
      </bottom>
      <diagonal/>
    </border>
    <border>
      <left style="thin">
        <color rgb="FFA6A6A6"/>
      </left>
      <right style="thin">
        <color rgb="FFA6A6A6"/>
      </right>
      <top style="hair">
        <color rgb="FFA6A6A6"/>
      </top>
      <bottom style="hair">
        <color rgb="FFA6A6A6"/>
      </bottom>
      <diagonal/>
    </border>
    <border>
      <left style="thin">
        <color rgb="FFA6A6A6"/>
      </left>
      <right style="thin">
        <color rgb="FFA6A6A6"/>
      </right>
      <top style="hair">
        <color rgb="FFA6A6A6"/>
      </top>
      <bottom style="thin">
        <color rgb="FFA6A6A6"/>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0" fontId="1" fillId="0" borderId="0">
      <alignment vertical="center"/>
    </xf>
  </cellStyleXfs>
  <cellXfs count="131">
    <xf numFmtId="0" fontId="0" fillId="0" borderId="0" xfId="0"/>
    <xf numFmtId="0" fontId="1" fillId="0" borderId="0" xfId="1" applyFont="1" applyFill="1">
      <alignment vertical="center"/>
    </xf>
    <xf numFmtId="0" fontId="1" fillId="0" borderId="0" xfId="1" applyFont="1" applyFill="1" applyAlignment="1">
      <alignment vertical="center" wrapText="1"/>
    </xf>
    <xf numFmtId="0" fontId="1" fillId="0" borderId="0" xfId="1" applyFont="1" applyFill="1" applyBorder="1" applyAlignment="1">
      <alignment vertical="center"/>
    </xf>
    <xf numFmtId="0" fontId="1" fillId="0" borderId="0" xfId="1" applyFont="1" applyFill="1" applyBorder="1">
      <alignment vertical="center"/>
    </xf>
    <xf numFmtId="0" fontId="1" fillId="0" borderId="0" xfId="1" applyFont="1" applyFill="1" applyBorder="1" applyAlignment="1">
      <alignment vertical="center" wrapText="1"/>
    </xf>
    <xf numFmtId="178" fontId="1" fillId="0" borderId="0" xfId="1" applyNumberFormat="1" applyFont="1" applyFill="1">
      <alignment vertical="center"/>
    </xf>
    <xf numFmtId="178" fontId="1" fillId="0" borderId="0" xfId="1" applyNumberFormat="1" applyFont="1" applyFill="1" applyBorder="1">
      <alignment vertical="center"/>
    </xf>
    <xf numFmtId="176" fontId="1" fillId="0" borderId="0" xfId="1" applyNumberFormat="1" applyFont="1" applyFill="1" applyBorder="1" applyAlignment="1">
      <alignment horizontal="right" vertical="center"/>
    </xf>
    <xf numFmtId="0" fontId="1" fillId="0" borderId="0" xfId="1" applyFont="1" applyFill="1" applyAlignment="1">
      <alignment vertical="center"/>
    </xf>
    <xf numFmtId="0" fontId="3" fillId="0" borderId="0" xfId="1" applyFont="1" applyFill="1" applyBorder="1" applyAlignment="1">
      <alignment vertical="center" wrapText="1"/>
    </xf>
    <xf numFmtId="0" fontId="3" fillId="0" borderId="0" xfId="1" applyFont="1" applyFill="1" applyBorder="1" applyAlignment="1">
      <alignment horizontal="center" vertical="center"/>
    </xf>
    <xf numFmtId="0" fontId="1" fillId="0" borderId="0" xfId="1" applyFont="1" applyFill="1" applyBorder="1" applyAlignment="1">
      <alignment horizontal="right" vertical="center"/>
    </xf>
    <xf numFmtId="0" fontId="1" fillId="0" borderId="0" xfId="1" applyFont="1" applyFill="1" applyAlignment="1">
      <alignment horizontal="right" vertical="center"/>
    </xf>
    <xf numFmtId="0" fontId="1" fillId="0" borderId="0" xfId="0" applyNumberFormat="1" applyFont="1" applyFill="1" applyBorder="1" applyAlignment="1">
      <alignment horizontal="right" wrapText="1"/>
    </xf>
    <xf numFmtId="0" fontId="1" fillId="0" borderId="0" xfId="1" applyNumberFormat="1" applyFont="1" applyFill="1" applyAlignment="1">
      <alignment horizontal="center" vertical="center"/>
    </xf>
    <xf numFmtId="0" fontId="1" fillId="0" borderId="0" xfId="1" applyNumberFormat="1" applyFont="1" applyFill="1">
      <alignment vertical="center"/>
    </xf>
    <xf numFmtId="0" fontId="4" fillId="0" borderId="0" xfId="1" applyNumberFormat="1" applyFont="1" applyFill="1" applyBorder="1" applyAlignment="1">
      <alignment vertical="top" textRotation="255" wrapText="1"/>
    </xf>
    <xf numFmtId="0" fontId="1" fillId="0" borderId="0" xfId="0" applyNumberFormat="1" applyFont="1" applyFill="1" applyBorder="1" applyAlignment="1">
      <alignment horizontal="center" vertical="center" wrapText="1"/>
    </xf>
    <xf numFmtId="0" fontId="1" fillId="0" borderId="0" xfId="1" applyNumberFormat="1" applyFont="1" applyFill="1" applyBorder="1" applyAlignment="1">
      <alignment horizontal="right" vertical="center"/>
    </xf>
    <xf numFmtId="0" fontId="1" fillId="0" borderId="0" xfId="1" applyNumberFormat="1" applyFont="1" applyFill="1" applyBorder="1" applyAlignment="1">
      <alignment horizontal="left"/>
    </xf>
    <xf numFmtId="0" fontId="0" fillId="0" borderId="0" xfId="1" applyFont="1" applyFill="1" applyBorder="1" applyAlignment="1">
      <alignment vertical="center"/>
    </xf>
    <xf numFmtId="49" fontId="4" fillId="2" borderId="6" xfId="1" applyNumberFormat="1" applyFont="1" applyFill="1" applyBorder="1" applyAlignment="1">
      <alignment vertical="top" textRotation="255" wrapText="1"/>
    </xf>
    <xf numFmtId="49" fontId="4" fillId="2" borderId="7" xfId="1" applyNumberFormat="1" applyFont="1" applyFill="1" applyBorder="1" applyAlignment="1">
      <alignment vertical="top" textRotation="255" wrapText="1"/>
    </xf>
    <xf numFmtId="49" fontId="4" fillId="2" borderId="8" xfId="1" applyNumberFormat="1" applyFont="1" applyFill="1" applyBorder="1" applyAlignment="1">
      <alignment vertical="top" textRotation="255" wrapText="1"/>
    </xf>
    <xf numFmtId="0" fontId="3" fillId="2" borderId="11" xfId="0" applyNumberFormat="1" applyFont="1" applyFill="1" applyBorder="1" applyAlignment="1">
      <alignment horizontal="center" vertical="center" wrapText="1"/>
    </xf>
    <xf numFmtId="0" fontId="3" fillId="2" borderId="12" xfId="0" applyNumberFormat="1" applyFont="1" applyFill="1" applyBorder="1" applyAlignment="1">
      <alignment horizontal="center" vertical="center" wrapText="1"/>
    </xf>
    <xf numFmtId="0" fontId="3" fillId="2" borderId="13" xfId="0" applyNumberFormat="1" applyFont="1" applyFill="1" applyBorder="1" applyAlignment="1">
      <alignment horizontal="center" vertical="center" wrapText="1"/>
    </xf>
    <xf numFmtId="176" fontId="1" fillId="2" borderId="17" xfId="1" applyNumberFormat="1" applyFont="1" applyFill="1" applyBorder="1" applyAlignment="1">
      <alignment horizontal="right" vertical="center"/>
    </xf>
    <xf numFmtId="176" fontId="1" fillId="2" borderId="18" xfId="1" applyNumberFormat="1" applyFont="1" applyFill="1" applyBorder="1" applyAlignment="1">
      <alignment horizontal="right" vertical="center"/>
    </xf>
    <xf numFmtId="176" fontId="1" fillId="2" borderId="19" xfId="1" applyNumberFormat="1" applyFont="1" applyFill="1" applyBorder="1" applyAlignment="1">
      <alignment horizontal="right" vertical="center"/>
    </xf>
    <xf numFmtId="176" fontId="1" fillId="2" borderId="20" xfId="1" applyNumberFormat="1" applyFont="1" applyFill="1" applyBorder="1" applyAlignment="1">
      <alignment horizontal="right" vertical="center"/>
    </xf>
    <xf numFmtId="176" fontId="1" fillId="2" borderId="21" xfId="1" applyNumberFormat="1" applyFont="1" applyFill="1" applyBorder="1" applyAlignment="1">
      <alignment horizontal="right" vertical="center"/>
    </xf>
    <xf numFmtId="176" fontId="1" fillId="2" borderId="22" xfId="1" applyNumberFormat="1" applyFont="1" applyFill="1" applyBorder="1" applyAlignment="1">
      <alignment horizontal="right" vertical="center"/>
    </xf>
    <xf numFmtId="0" fontId="3" fillId="0" borderId="0" xfId="1" applyFont="1" applyFill="1" applyBorder="1" applyAlignment="1">
      <alignment horizontal="right" vertical="center" wrapText="1"/>
    </xf>
    <xf numFmtId="176" fontId="1" fillId="2" borderId="23" xfId="1" applyNumberFormat="1" applyFont="1" applyFill="1" applyBorder="1" applyAlignment="1">
      <alignment horizontal="right" vertical="center"/>
    </xf>
    <xf numFmtId="176" fontId="1" fillId="2" borderId="24" xfId="1" applyNumberFormat="1" applyFont="1" applyFill="1" applyBorder="1" applyAlignment="1">
      <alignment horizontal="right" vertical="center"/>
    </xf>
    <xf numFmtId="176" fontId="1" fillId="2" borderId="25" xfId="1" applyNumberFormat="1" applyFont="1" applyFill="1" applyBorder="1" applyAlignment="1">
      <alignment horizontal="right" vertical="center"/>
    </xf>
    <xf numFmtId="177" fontId="1" fillId="2" borderId="1" xfId="1" applyNumberFormat="1" applyFont="1" applyFill="1" applyBorder="1" applyAlignment="1">
      <alignment horizontal="right" vertical="center" shrinkToFit="1"/>
    </xf>
    <xf numFmtId="177" fontId="1" fillId="2" borderId="32" xfId="1" applyNumberFormat="1" applyFont="1" applyFill="1" applyBorder="1" applyAlignment="1">
      <alignment horizontal="right" vertical="center" shrinkToFit="1"/>
    </xf>
    <xf numFmtId="177" fontId="1" fillId="2" borderId="33" xfId="1" applyNumberFormat="1" applyFont="1" applyFill="1" applyBorder="1" applyAlignment="1">
      <alignment horizontal="right" vertical="center" shrinkToFit="1"/>
    </xf>
    <xf numFmtId="49" fontId="3" fillId="2" borderId="15" xfId="1" applyNumberFormat="1" applyFont="1" applyFill="1" applyBorder="1" applyAlignment="1">
      <alignment vertical="center" wrapText="1"/>
    </xf>
    <xf numFmtId="49" fontId="3" fillId="2" borderId="4" xfId="1" applyNumberFormat="1" applyFont="1" applyFill="1" applyBorder="1" applyAlignment="1">
      <alignment vertical="center" wrapText="1"/>
    </xf>
    <xf numFmtId="49" fontId="3" fillId="2" borderId="2" xfId="1" applyNumberFormat="1" applyFont="1" applyFill="1" applyBorder="1" applyAlignment="1">
      <alignment vertical="center" wrapText="1"/>
    </xf>
    <xf numFmtId="0" fontId="4" fillId="2" borderId="14"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3" fillId="2" borderId="16" xfId="1" applyFont="1" applyFill="1" applyBorder="1" applyAlignment="1">
      <alignment horizontal="center" vertical="center" wrapText="1"/>
    </xf>
    <xf numFmtId="0" fontId="1" fillId="0" borderId="0" xfId="1" applyFont="1" applyFill="1" applyBorder="1" applyAlignment="1">
      <alignment horizontal="left" wrapText="1"/>
    </xf>
    <xf numFmtId="176" fontId="1" fillId="3" borderId="19" xfId="1" applyNumberFormat="1" applyFont="1" applyFill="1" applyBorder="1" applyAlignment="1">
      <alignment horizontal="right" vertical="center"/>
    </xf>
    <xf numFmtId="176" fontId="1" fillId="4" borderId="17" xfId="1" applyNumberFormat="1" applyFont="1" applyFill="1" applyBorder="1" applyAlignment="1">
      <alignment horizontal="right" vertical="center"/>
    </xf>
    <xf numFmtId="176" fontId="1" fillId="4" borderId="19" xfId="1" applyNumberFormat="1" applyFont="1" applyFill="1" applyBorder="1" applyAlignment="1">
      <alignment horizontal="right" vertical="center"/>
    </xf>
    <xf numFmtId="176" fontId="1" fillId="5" borderId="24" xfId="1" applyNumberFormat="1" applyFont="1" applyFill="1" applyBorder="1" applyAlignment="1">
      <alignment horizontal="right" vertical="center"/>
    </xf>
    <xf numFmtId="176" fontId="1" fillId="6" borderId="25" xfId="1" applyNumberFormat="1" applyFont="1" applyFill="1" applyBorder="1" applyAlignment="1">
      <alignment horizontal="right" vertical="center"/>
    </xf>
    <xf numFmtId="176" fontId="1" fillId="6" borderId="17" xfId="1" applyNumberFormat="1" applyFont="1" applyFill="1" applyBorder="1" applyAlignment="1">
      <alignment horizontal="right" vertical="center"/>
    </xf>
    <xf numFmtId="176" fontId="1" fillId="6" borderId="19" xfId="1" applyNumberFormat="1" applyFont="1" applyFill="1" applyBorder="1" applyAlignment="1">
      <alignment horizontal="right" vertical="center"/>
    </xf>
    <xf numFmtId="176" fontId="1" fillId="4" borderId="18" xfId="1" applyNumberFormat="1" applyFont="1" applyFill="1" applyBorder="1" applyAlignment="1">
      <alignment horizontal="right" vertical="center"/>
    </xf>
    <xf numFmtId="176" fontId="1" fillId="5" borderId="19" xfId="1" applyNumberFormat="1" applyFont="1" applyFill="1" applyBorder="1" applyAlignment="1">
      <alignment horizontal="right" vertical="center"/>
    </xf>
    <xf numFmtId="176" fontId="1" fillId="3" borderId="17" xfId="1" applyNumberFormat="1" applyFont="1" applyFill="1" applyBorder="1" applyAlignment="1">
      <alignment horizontal="right" vertical="center"/>
    </xf>
    <xf numFmtId="176" fontId="1" fillId="3" borderId="20" xfId="1" applyNumberFormat="1" applyFont="1" applyFill="1" applyBorder="1" applyAlignment="1">
      <alignment horizontal="right" vertical="center"/>
    </xf>
    <xf numFmtId="176" fontId="1" fillId="6" borderId="18" xfId="1" applyNumberFormat="1" applyFont="1" applyFill="1" applyBorder="1" applyAlignment="1">
      <alignment horizontal="right" vertical="center"/>
    </xf>
    <xf numFmtId="176" fontId="1" fillId="5" borderId="17" xfId="1" applyNumberFormat="1" applyFont="1" applyFill="1" applyBorder="1" applyAlignment="1">
      <alignment horizontal="right" vertical="center"/>
    </xf>
    <xf numFmtId="176" fontId="1" fillId="5" borderId="20" xfId="1" applyNumberFormat="1" applyFont="1" applyFill="1" applyBorder="1" applyAlignment="1">
      <alignment horizontal="right" vertical="center"/>
    </xf>
    <xf numFmtId="176" fontId="1" fillId="3" borderId="18" xfId="1" applyNumberFormat="1" applyFont="1" applyFill="1" applyBorder="1" applyAlignment="1">
      <alignment horizontal="right" vertical="center"/>
    </xf>
    <xf numFmtId="176" fontId="1" fillId="3" borderId="24" xfId="1" applyNumberFormat="1" applyFont="1" applyFill="1" applyBorder="1" applyAlignment="1">
      <alignment horizontal="right" vertical="center"/>
    </xf>
    <xf numFmtId="176" fontId="1" fillId="5" borderId="25" xfId="1" applyNumberFormat="1" applyFont="1" applyFill="1" applyBorder="1" applyAlignment="1">
      <alignment horizontal="right" vertical="center"/>
    </xf>
    <xf numFmtId="176" fontId="1" fillId="4" borderId="24" xfId="1" applyNumberFormat="1" applyFont="1" applyFill="1" applyBorder="1" applyAlignment="1">
      <alignment horizontal="right" vertical="center"/>
    </xf>
    <xf numFmtId="176" fontId="1" fillId="4" borderId="25" xfId="1" applyNumberFormat="1" applyFont="1" applyFill="1" applyBorder="1" applyAlignment="1">
      <alignment horizontal="right" vertical="center"/>
    </xf>
    <xf numFmtId="176" fontId="1" fillId="6" borderId="24" xfId="1" applyNumberFormat="1" applyFont="1" applyFill="1" applyBorder="1" applyAlignment="1">
      <alignment horizontal="right" vertical="center"/>
    </xf>
    <xf numFmtId="176" fontId="1" fillId="6" borderId="20" xfId="1" applyNumberFormat="1" applyFont="1" applyFill="1" applyBorder="1" applyAlignment="1">
      <alignment horizontal="right" vertical="center"/>
    </xf>
    <xf numFmtId="176" fontId="1" fillId="4" borderId="20" xfId="1" applyNumberFormat="1" applyFont="1" applyFill="1" applyBorder="1" applyAlignment="1">
      <alignment horizontal="right" vertical="center"/>
    </xf>
    <xf numFmtId="176" fontId="1" fillId="5" borderId="18" xfId="1" applyNumberFormat="1" applyFont="1" applyFill="1" applyBorder="1" applyAlignment="1">
      <alignment horizontal="right" vertical="center"/>
    </xf>
    <xf numFmtId="176" fontId="1" fillId="3" borderId="25" xfId="1" applyNumberFormat="1" applyFont="1" applyFill="1" applyBorder="1" applyAlignment="1">
      <alignment horizontal="right" vertical="center"/>
    </xf>
    <xf numFmtId="0" fontId="3" fillId="0" borderId="0" xfId="1" applyFont="1" applyFill="1" applyBorder="1" applyAlignment="1"/>
    <xf numFmtId="178" fontId="1" fillId="0" borderId="9" xfId="1" applyNumberFormat="1" applyFont="1" applyFill="1" applyBorder="1">
      <alignment vertical="center"/>
    </xf>
    <xf numFmtId="176" fontId="1" fillId="0" borderId="10" xfId="1" applyNumberFormat="1" applyFont="1" applyFill="1" applyBorder="1" applyAlignment="1">
      <alignment horizontal="right" vertical="center"/>
    </xf>
    <xf numFmtId="0" fontId="1" fillId="0" borderId="3" xfId="1" applyFont="1" applyFill="1" applyBorder="1">
      <alignment vertical="center"/>
    </xf>
    <xf numFmtId="0" fontId="1" fillId="0" borderId="4" xfId="1" applyFont="1" applyFill="1" applyBorder="1">
      <alignment vertical="center"/>
    </xf>
    <xf numFmtId="0" fontId="1" fillId="0" borderId="5" xfId="1" applyFont="1" applyFill="1" applyBorder="1">
      <alignment vertical="center"/>
    </xf>
    <xf numFmtId="178" fontId="1" fillId="0" borderId="29" xfId="1" applyNumberFormat="1" applyFont="1" applyFill="1" applyBorder="1">
      <alignment vertical="center"/>
    </xf>
    <xf numFmtId="178" fontId="1" fillId="0" borderId="30" xfId="1" applyNumberFormat="1" applyFont="1" applyFill="1" applyBorder="1">
      <alignment vertical="center"/>
    </xf>
    <xf numFmtId="0" fontId="1" fillId="0" borderId="30" xfId="1" applyFont="1" applyFill="1" applyBorder="1">
      <alignment vertical="center"/>
    </xf>
    <xf numFmtId="176" fontId="1" fillId="0" borderId="31" xfId="1" applyNumberFormat="1" applyFont="1" applyFill="1" applyBorder="1" applyAlignment="1">
      <alignment horizontal="right" vertical="center"/>
    </xf>
    <xf numFmtId="49" fontId="0" fillId="0" borderId="0" xfId="0" applyNumberFormat="1"/>
    <xf numFmtId="176" fontId="0" fillId="0" borderId="0" xfId="0" applyNumberFormat="1"/>
    <xf numFmtId="0" fontId="0" fillId="0" borderId="34" xfId="0" applyBorder="1"/>
    <xf numFmtId="49" fontId="0" fillId="0" borderId="34" xfId="0" applyNumberFormat="1" applyBorder="1" applyAlignment="1">
      <alignment vertical="center" textRotation="255" wrapText="1"/>
    </xf>
    <xf numFmtId="176" fontId="0" fillId="0" borderId="34" xfId="0" applyNumberFormat="1" applyBorder="1"/>
    <xf numFmtId="49" fontId="0" fillId="0" borderId="0" xfId="0" applyNumberFormat="1" applyAlignment="1">
      <alignment wrapText="1"/>
    </xf>
    <xf numFmtId="49" fontId="0" fillId="0" borderId="34" xfId="0" applyNumberFormat="1" applyBorder="1" applyAlignment="1">
      <alignment vertical="top" wrapText="1"/>
    </xf>
    <xf numFmtId="176" fontId="0" fillId="7" borderId="34" xfId="0" applyNumberFormat="1" applyFill="1" applyBorder="1"/>
    <xf numFmtId="176" fontId="0" fillId="8" borderId="34" xfId="0" applyNumberFormat="1" applyFill="1" applyBorder="1"/>
    <xf numFmtId="49" fontId="4" fillId="2" borderId="34" xfId="1" applyNumberFormat="1" applyFont="1" applyFill="1" applyBorder="1" applyAlignment="1">
      <alignment vertical="top" textRotation="255" wrapText="1"/>
    </xf>
    <xf numFmtId="179" fontId="0" fillId="0" borderId="34" xfId="0" applyNumberFormat="1" applyBorder="1"/>
    <xf numFmtId="49" fontId="0" fillId="9" borderId="0" xfId="0" applyNumberFormat="1" applyFill="1"/>
    <xf numFmtId="176" fontId="0" fillId="9" borderId="0" xfId="0" applyNumberFormat="1" applyFill="1"/>
    <xf numFmtId="49" fontId="0" fillId="10" borderId="0" xfId="0" applyNumberFormat="1" applyFill="1"/>
    <xf numFmtId="176" fontId="0" fillId="10" borderId="0" xfId="0" applyNumberFormat="1" applyFill="1"/>
    <xf numFmtId="49" fontId="0" fillId="11" borderId="0" xfId="0" applyNumberFormat="1" applyFill="1"/>
    <xf numFmtId="176" fontId="0" fillId="11" borderId="0" xfId="0" applyNumberFormat="1" applyFill="1"/>
    <xf numFmtId="49" fontId="0" fillId="12" borderId="0" xfId="0" applyNumberFormat="1" applyFill="1"/>
    <xf numFmtId="176" fontId="0" fillId="12" borderId="0" xfId="0" applyNumberFormat="1" applyFill="1"/>
    <xf numFmtId="0" fontId="4" fillId="0" borderId="34" xfId="0" applyFont="1" applyBorder="1" applyAlignment="1">
      <alignment wrapText="1"/>
    </xf>
    <xf numFmtId="0" fontId="4" fillId="0" borderId="34" xfId="0" applyFont="1" applyBorder="1" applyAlignment="1">
      <alignment vertical="center" wrapText="1"/>
    </xf>
    <xf numFmtId="49" fontId="4" fillId="0" borderId="34" xfId="0" applyNumberFormat="1" applyFont="1" applyBorder="1" applyAlignment="1">
      <alignment horizontal="center" vertical="center" wrapText="1"/>
    </xf>
    <xf numFmtId="179" fontId="0" fillId="0" borderId="0" xfId="0" applyNumberFormat="1"/>
    <xf numFmtId="49" fontId="0" fillId="0" borderId="34" xfId="0" applyNumberFormat="1" applyBorder="1" applyAlignment="1">
      <alignment vertical="center" wrapText="1"/>
    </xf>
    <xf numFmtId="49" fontId="0" fillId="0" borderId="34" xfId="0" applyNumberFormat="1" applyBorder="1" applyAlignment="1">
      <alignment horizontal="left" vertical="center" wrapText="1"/>
    </xf>
    <xf numFmtId="176" fontId="6" fillId="0" borderId="34" xfId="0" applyNumberFormat="1" applyFont="1" applyBorder="1"/>
    <xf numFmtId="176" fontId="6" fillId="0" borderId="34" xfId="0" applyNumberFormat="1" applyFont="1" applyBorder="1" applyAlignment="1">
      <alignment vertical="center"/>
    </xf>
    <xf numFmtId="49" fontId="3" fillId="2" borderId="0" xfId="1" applyNumberFormat="1" applyFont="1" applyFill="1" applyBorder="1" applyAlignment="1">
      <alignment horizontal="center" vertical="center" textRotation="255" wrapText="1"/>
    </xf>
    <xf numFmtId="49" fontId="3" fillId="2" borderId="0" xfId="1" applyNumberFormat="1" applyFont="1" applyFill="1" applyBorder="1" applyAlignment="1">
      <alignment vertical="center" wrapText="1"/>
    </xf>
    <xf numFmtId="0" fontId="3" fillId="2" borderId="0" xfId="1" applyFont="1" applyFill="1" applyBorder="1" applyAlignment="1">
      <alignment horizontal="center" vertical="center" wrapText="1"/>
    </xf>
    <xf numFmtId="177" fontId="1" fillId="2" borderId="0" xfId="1" applyNumberFormat="1" applyFont="1" applyFill="1" applyBorder="1" applyAlignment="1">
      <alignment horizontal="right" vertical="center" shrinkToFit="1"/>
    </xf>
    <xf numFmtId="176" fontId="1" fillId="6" borderId="0" xfId="1" applyNumberFormat="1" applyFont="1" applyFill="1" applyBorder="1" applyAlignment="1">
      <alignment horizontal="right" vertical="center"/>
    </xf>
    <xf numFmtId="176" fontId="1" fillId="2" borderId="0" xfId="1" applyNumberFormat="1" applyFont="1" applyFill="1" applyBorder="1" applyAlignment="1">
      <alignment horizontal="right" vertical="center"/>
    </xf>
    <xf numFmtId="176" fontId="1" fillId="4" borderId="0" xfId="1" applyNumberFormat="1" applyFont="1" applyFill="1" applyBorder="1" applyAlignment="1">
      <alignment horizontal="right" vertical="center"/>
    </xf>
    <xf numFmtId="49" fontId="3" fillId="13" borderId="0" xfId="1" applyNumberFormat="1" applyFont="1" applyFill="1" applyBorder="1" applyAlignment="1">
      <alignment horizontal="center" vertical="center" textRotation="255" wrapText="1"/>
    </xf>
    <xf numFmtId="49" fontId="3" fillId="13" borderId="0" xfId="1" applyNumberFormat="1" applyFont="1" applyFill="1" applyBorder="1" applyAlignment="1">
      <alignment vertical="center" wrapText="1"/>
    </xf>
    <xf numFmtId="0" fontId="3" fillId="13" borderId="0" xfId="1" applyFont="1" applyFill="1" applyBorder="1" applyAlignment="1">
      <alignment horizontal="center" vertical="center" wrapText="1"/>
    </xf>
    <xf numFmtId="177" fontId="1" fillId="13" borderId="0" xfId="1" applyNumberFormat="1" applyFont="1" applyFill="1" applyBorder="1" applyAlignment="1">
      <alignment horizontal="right" vertical="center" shrinkToFit="1"/>
    </xf>
    <xf numFmtId="176" fontId="1" fillId="13" borderId="0" xfId="1" applyNumberFormat="1" applyFont="1" applyFill="1" applyBorder="1" applyAlignment="1">
      <alignment horizontal="right" vertical="center"/>
    </xf>
    <xf numFmtId="0" fontId="1" fillId="13" borderId="0" xfId="1" applyFont="1" applyFill="1" applyBorder="1">
      <alignment vertical="center"/>
    </xf>
    <xf numFmtId="0" fontId="1" fillId="13" borderId="0" xfId="1" applyFont="1" applyFill="1">
      <alignment vertical="center"/>
    </xf>
    <xf numFmtId="176" fontId="1" fillId="5" borderId="0" xfId="1" applyNumberFormat="1" applyFont="1" applyFill="1" applyBorder="1" applyAlignment="1">
      <alignment horizontal="right" vertical="center"/>
    </xf>
    <xf numFmtId="176" fontId="1" fillId="3" borderId="0" xfId="1" applyNumberFormat="1" applyFont="1" applyFill="1" applyBorder="1" applyAlignment="1">
      <alignment horizontal="right" vertical="center"/>
    </xf>
    <xf numFmtId="49" fontId="3" fillId="2" borderId="29" xfId="1" applyNumberFormat="1" applyFont="1" applyFill="1" applyBorder="1" applyAlignment="1">
      <alignment horizontal="center" vertical="center" wrapText="1"/>
    </xf>
    <xf numFmtId="49" fontId="3" fillId="2" borderId="30" xfId="1" applyNumberFormat="1" applyFont="1" applyFill="1" applyBorder="1" applyAlignment="1">
      <alignment horizontal="center" vertical="center" wrapText="1"/>
    </xf>
    <xf numFmtId="49" fontId="3" fillId="2" borderId="26" xfId="1" applyNumberFormat="1" applyFont="1" applyFill="1" applyBorder="1" applyAlignment="1">
      <alignment horizontal="center" vertical="center" textRotation="255" wrapText="1"/>
    </xf>
    <xf numFmtId="49" fontId="3" fillId="2" borderId="27" xfId="1" applyNumberFormat="1" applyFont="1" applyFill="1" applyBorder="1" applyAlignment="1">
      <alignment horizontal="center" vertical="center" textRotation="255" wrapText="1"/>
    </xf>
    <xf numFmtId="49" fontId="3" fillId="2" borderId="28" xfId="1" applyNumberFormat="1" applyFont="1" applyFill="1" applyBorder="1" applyAlignment="1">
      <alignment horizontal="center" vertical="center" textRotation="255" wrapText="1"/>
    </xf>
    <xf numFmtId="0" fontId="0" fillId="0" borderId="35" xfId="0" applyBorder="1" applyAlignment="1">
      <alignment horizontal="center"/>
    </xf>
  </cellXfs>
  <cellStyles count="2">
    <cellStyle name="標準" xfId="0" builtinId="0"/>
    <cellStyle name="標準_Book2" xfId="1"/>
  </cellStyles>
  <dxfs count="194">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charts/_rels/chart100.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5.xml"/><Relationship Id="rId1" Type="http://schemas.microsoft.com/office/2011/relationships/chartStyle" Target="style35.xml"/></Relationships>
</file>

<file path=xl/charts/_rels/chart102.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6.xml"/><Relationship Id="rId1" Type="http://schemas.microsoft.com/office/2011/relationships/chartStyle" Target="style36.xml"/></Relationships>
</file>

<file path=xl/charts/_rels/chart10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7.xml"/><Relationship Id="rId1" Type="http://schemas.microsoft.com/office/2011/relationships/chartStyle" Target="style37.xml"/></Relationships>
</file>

<file path=xl/charts/_rels/chart106.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8.xml"/><Relationship Id="rId1" Type="http://schemas.microsoft.com/office/2011/relationships/chartStyle" Target="style38.xml"/></Relationships>
</file>

<file path=xl/charts/_rels/chart109.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9.xml"/><Relationship Id="rId1" Type="http://schemas.microsoft.com/office/2011/relationships/chartStyle" Target="style39.xml"/></Relationships>
</file>

<file path=xl/charts/_rels/chart112.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40.xml"/><Relationship Id="rId1" Type="http://schemas.microsoft.com/office/2011/relationships/chartStyle" Target="style40.xml"/></Relationships>
</file>

<file path=xl/charts/_rels/chart114.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41.xml"/><Relationship Id="rId1" Type="http://schemas.microsoft.com/office/2011/relationships/chartStyle" Target="style41.xml"/></Relationships>
</file>

<file path=xl/charts/_rels/chart117.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42.xml"/><Relationship Id="rId1" Type="http://schemas.microsoft.com/office/2011/relationships/chartStyle" Target="style42.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12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3.xml"/><Relationship Id="rId1" Type="http://schemas.microsoft.com/office/2011/relationships/chartStyle" Target="style43.xml"/></Relationships>
</file>

<file path=xl/charts/_rels/chart123.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4.xml"/><Relationship Id="rId1" Type="http://schemas.microsoft.com/office/2011/relationships/chartStyle" Target="style44.xml"/></Relationships>
</file>

<file path=xl/charts/_rels/chart126.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5.xml"/><Relationship Id="rId1" Type="http://schemas.microsoft.com/office/2011/relationships/chartStyle" Target="style45.xml"/></Relationships>
</file>

<file path=xl/charts/_rels/chart129.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6.xml"/><Relationship Id="rId1" Type="http://schemas.microsoft.com/office/2011/relationships/chartStyle" Target="style46.xml"/></Relationships>
</file>

<file path=xl/charts/_rels/chart132.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7.xml"/><Relationship Id="rId1" Type="http://schemas.microsoft.com/office/2011/relationships/chartStyle" Target="style47.xml"/></Relationships>
</file>

<file path=xl/charts/_rels/chart135.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8.xml"/><Relationship Id="rId1" Type="http://schemas.microsoft.com/office/2011/relationships/chartStyle" Target="style48.xml"/></Relationships>
</file>

<file path=xl/charts/_rels/chart137.xml.rels><?xml version="1.0" encoding="UTF-8" standalone="yes"?>
<Relationships xmlns="http://schemas.openxmlformats.org/package/2006/relationships"><Relationship Id="rId3" Type="http://schemas.openxmlformats.org/officeDocument/2006/relationships/themeOverride" Target="../theme/themeOverride46.xml"/><Relationship Id="rId2" Type="http://schemas.microsoft.com/office/2011/relationships/chartColorStyle" Target="colors49.xml"/><Relationship Id="rId1" Type="http://schemas.microsoft.com/office/2011/relationships/chartStyle" Target="style49.xml"/></Relationships>
</file>

<file path=xl/charts/_rels/chart139.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50.xml"/><Relationship Id="rId1" Type="http://schemas.microsoft.com/office/2011/relationships/chartStyle" Target="style50.xml"/></Relationships>
</file>

<file path=xl/charts/_rels/chart141.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51.xml"/><Relationship Id="rId1" Type="http://schemas.microsoft.com/office/2011/relationships/chartStyle" Target="style51.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2.xml"/><Relationship Id="rId1" Type="http://schemas.microsoft.com/office/2011/relationships/chartStyle" Target="style52.xml"/></Relationships>
</file>

<file path=xl/charts/_rels/chart147.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3.xml"/><Relationship Id="rId1" Type="http://schemas.microsoft.com/office/2011/relationships/chartStyle" Target="style53.xml"/></Relationships>
</file>

<file path=xl/charts/_rels/chart150.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4.xml"/><Relationship Id="rId1" Type="http://schemas.microsoft.com/office/2011/relationships/chartStyle" Target="style54.xml"/></Relationships>
</file>

<file path=xl/charts/_rels/chart153.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5.xml"/><Relationship Id="rId1" Type="http://schemas.microsoft.com/office/2011/relationships/chartStyle" Target="style55.xml"/></Relationships>
</file>

<file path=xl/charts/_rels/chart156.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6.xml"/><Relationship Id="rId1" Type="http://schemas.microsoft.com/office/2011/relationships/chartStyle" Target="style56.xml"/></Relationships>
</file>

<file path=xl/charts/_rels/chart159.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7.xml"/><Relationship Id="rId1" Type="http://schemas.microsoft.com/office/2011/relationships/chartStyle" Target="style57.xml"/></Relationships>
</file>

<file path=xl/charts/_rels/chart162.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8.xml"/><Relationship Id="rId1" Type="http://schemas.microsoft.com/office/2011/relationships/chartStyle" Target="style58.xml"/></Relationships>
</file>

<file path=xl/charts/_rels/chart164.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9.xml"/><Relationship Id="rId1" Type="http://schemas.microsoft.com/office/2011/relationships/chartStyle" Target="style59.xml"/></Relationships>
</file>

<file path=xl/charts/_rels/chart166.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60.xml"/><Relationship Id="rId1" Type="http://schemas.microsoft.com/office/2011/relationships/chartStyle" Target="style60.xml"/></Relationships>
</file>

<file path=xl/charts/_rels/chart169.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61.xml"/><Relationship Id="rId1" Type="http://schemas.microsoft.com/office/2011/relationships/chartStyle" Target="style61.xml"/></Relationships>
</file>

<file path=xl/charts/_rels/chart172.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62.xml"/><Relationship Id="rId1" Type="http://schemas.microsoft.com/office/2011/relationships/chartStyle" Target="style62.xml"/></Relationships>
</file>

<file path=xl/charts/_rels/chart175.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3.xml"/><Relationship Id="rId1" Type="http://schemas.microsoft.com/office/2011/relationships/chartStyle" Target="style63.xml"/></Relationships>
</file>

<file path=xl/charts/_rels/chart178.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4.xml"/><Relationship Id="rId1" Type="http://schemas.microsoft.com/office/2011/relationships/chartStyle" Target="style64.xml"/></Relationships>
</file>

<file path=xl/charts/_rels/chart181.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5.xml"/><Relationship Id="rId1" Type="http://schemas.microsoft.com/office/2011/relationships/chartStyle" Target="style65.xml"/></Relationships>
</file>

<file path=xl/charts/_rels/chart184.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6.xml"/><Relationship Id="rId1" Type="http://schemas.microsoft.com/office/2011/relationships/chartStyle" Target="style66.xml"/></Relationships>
</file>

<file path=xl/charts/_rels/chart187.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7.xml"/><Relationship Id="rId1" Type="http://schemas.microsoft.com/office/2011/relationships/chartStyle" Target="style67.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190.xml.rels><?xml version="1.0" encoding="UTF-8" standalone="yes"?>
<Relationships xmlns="http://schemas.openxmlformats.org/package/2006/relationships"><Relationship Id="rId3" Type="http://schemas.openxmlformats.org/officeDocument/2006/relationships/themeOverride" Target="../theme/themeOverride65.xml"/><Relationship Id="rId2" Type="http://schemas.microsoft.com/office/2011/relationships/chartColorStyle" Target="colors68.xml"/><Relationship Id="rId1" Type="http://schemas.microsoft.com/office/2011/relationships/chartStyle" Target="style68.xml"/></Relationships>
</file>

<file path=xl/charts/_rels/chart193.xml.rels><?xml version="1.0" encoding="UTF-8" standalone="yes"?>
<Relationships xmlns="http://schemas.openxmlformats.org/package/2006/relationships"><Relationship Id="rId3" Type="http://schemas.openxmlformats.org/officeDocument/2006/relationships/themeOverride" Target="../theme/themeOverride66.xml"/><Relationship Id="rId2" Type="http://schemas.microsoft.com/office/2011/relationships/chartColorStyle" Target="colors69.xml"/><Relationship Id="rId1" Type="http://schemas.microsoft.com/office/2011/relationships/chartStyle" Target="style69.xml"/></Relationships>
</file>

<file path=xl/charts/_rels/chart196.xml.rels><?xml version="1.0" encoding="UTF-8" standalone="yes"?>
<Relationships xmlns="http://schemas.openxmlformats.org/package/2006/relationships"><Relationship Id="rId3" Type="http://schemas.openxmlformats.org/officeDocument/2006/relationships/themeOverride" Target="../theme/themeOverride67.xml"/><Relationship Id="rId2" Type="http://schemas.microsoft.com/office/2011/relationships/chartColorStyle" Target="colors70.xml"/><Relationship Id="rId1" Type="http://schemas.microsoft.com/office/2011/relationships/chartStyle" Target="style70.xml"/></Relationships>
</file>

<file path=xl/charts/_rels/chart199.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71.xml"/><Relationship Id="rId1" Type="http://schemas.microsoft.com/office/2011/relationships/chartStyle" Target="style71.xml"/></Relationships>
</file>

<file path=xl/charts/_rels/chart200.xml.rels><?xml version="1.0" encoding="UTF-8" standalone="yes"?>
<Relationships xmlns="http://schemas.openxmlformats.org/package/2006/relationships"><Relationship Id="rId3" Type="http://schemas.openxmlformats.org/officeDocument/2006/relationships/themeOverride" Target="../theme/themeOverride69.xml"/><Relationship Id="rId2" Type="http://schemas.microsoft.com/office/2011/relationships/chartColorStyle" Target="colors72.xml"/><Relationship Id="rId1" Type="http://schemas.microsoft.com/office/2011/relationships/chartStyle" Target="style72.xml"/></Relationships>
</file>

<file path=xl/charts/_rels/chart202.xml.rels><?xml version="1.0" encoding="UTF-8" standalone="yes"?>
<Relationships xmlns="http://schemas.openxmlformats.org/package/2006/relationships"><Relationship Id="rId3" Type="http://schemas.openxmlformats.org/officeDocument/2006/relationships/themeOverride" Target="../theme/themeOverride70.xml"/><Relationship Id="rId2" Type="http://schemas.microsoft.com/office/2011/relationships/chartColorStyle" Target="colors73.xml"/><Relationship Id="rId1" Type="http://schemas.microsoft.com/office/2011/relationships/chartStyle" Target="style73.xml"/></Relationships>
</file>

<file path=xl/charts/_rels/chart204.xml.rels><?xml version="1.0" encoding="UTF-8" standalone="yes"?>
<Relationships xmlns="http://schemas.openxmlformats.org/package/2006/relationships"><Relationship Id="rId3" Type="http://schemas.openxmlformats.org/officeDocument/2006/relationships/themeOverride" Target="../theme/themeOverride71.xml"/><Relationship Id="rId2" Type="http://schemas.microsoft.com/office/2011/relationships/chartColorStyle" Target="colors74.xml"/><Relationship Id="rId1" Type="http://schemas.microsoft.com/office/2011/relationships/chartStyle" Target="style74.xml"/></Relationships>
</file>

<file path=xl/charts/_rels/chart207.xml.rels><?xml version="1.0" encoding="UTF-8" standalone="yes"?>
<Relationships xmlns="http://schemas.openxmlformats.org/package/2006/relationships"><Relationship Id="rId3" Type="http://schemas.openxmlformats.org/officeDocument/2006/relationships/themeOverride" Target="../theme/themeOverride72.xml"/><Relationship Id="rId2" Type="http://schemas.microsoft.com/office/2011/relationships/chartColorStyle" Target="colors75.xml"/><Relationship Id="rId1" Type="http://schemas.microsoft.com/office/2011/relationships/chartStyle" Target="style75.xml"/></Relationships>
</file>

<file path=xl/charts/_rels/chart209.xml.rels><?xml version="1.0" encoding="UTF-8" standalone="yes"?>
<Relationships xmlns="http://schemas.openxmlformats.org/package/2006/relationships"><Relationship Id="rId3" Type="http://schemas.openxmlformats.org/officeDocument/2006/relationships/themeOverride" Target="../theme/themeOverride73.xml"/><Relationship Id="rId2" Type="http://schemas.microsoft.com/office/2011/relationships/chartColorStyle" Target="colors76.xml"/><Relationship Id="rId1" Type="http://schemas.microsoft.com/office/2011/relationships/chartStyle" Target="style76.xml"/></Relationships>
</file>

<file path=xl/charts/_rels/chart212.xml.rels><?xml version="1.0" encoding="UTF-8" standalone="yes"?>
<Relationships xmlns="http://schemas.openxmlformats.org/package/2006/relationships"><Relationship Id="rId3" Type="http://schemas.openxmlformats.org/officeDocument/2006/relationships/themeOverride" Target="../theme/themeOverride74.xml"/><Relationship Id="rId2" Type="http://schemas.microsoft.com/office/2011/relationships/chartColorStyle" Target="colors77.xml"/><Relationship Id="rId1" Type="http://schemas.microsoft.com/office/2011/relationships/chartStyle" Target="style77.xml"/></Relationships>
</file>

<file path=xl/charts/_rels/chart215.xml.rels><?xml version="1.0" encoding="UTF-8" standalone="yes"?>
<Relationships xmlns="http://schemas.openxmlformats.org/package/2006/relationships"><Relationship Id="rId3" Type="http://schemas.openxmlformats.org/officeDocument/2006/relationships/themeOverride" Target="../theme/themeOverride75.xml"/><Relationship Id="rId2" Type="http://schemas.microsoft.com/office/2011/relationships/chartColorStyle" Target="colors78.xml"/><Relationship Id="rId1" Type="http://schemas.microsoft.com/office/2011/relationships/chartStyle" Target="style78.xml"/></Relationships>
</file>

<file path=xl/charts/_rels/chart218.xml.rels><?xml version="1.0" encoding="UTF-8" standalone="yes"?>
<Relationships xmlns="http://schemas.openxmlformats.org/package/2006/relationships"><Relationship Id="rId3" Type="http://schemas.openxmlformats.org/officeDocument/2006/relationships/themeOverride" Target="../theme/themeOverride76.xml"/><Relationship Id="rId2" Type="http://schemas.microsoft.com/office/2011/relationships/chartColorStyle" Target="colors79.xml"/><Relationship Id="rId1" Type="http://schemas.microsoft.com/office/2011/relationships/chartStyle" Target="style79.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221.xml.rels><?xml version="1.0" encoding="UTF-8" standalone="yes"?>
<Relationships xmlns="http://schemas.openxmlformats.org/package/2006/relationships"><Relationship Id="rId3" Type="http://schemas.openxmlformats.org/officeDocument/2006/relationships/themeOverride" Target="../theme/themeOverride77.xml"/><Relationship Id="rId2" Type="http://schemas.microsoft.com/office/2011/relationships/chartColorStyle" Target="colors80.xml"/><Relationship Id="rId1" Type="http://schemas.microsoft.com/office/2011/relationships/chartStyle" Target="style80.xml"/></Relationships>
</file>

<file path=xl/charts/_rels/chart222.xml.rels><?xml version="1.0" encoding="UTF-8" standalone="yes"?>
<Relationships xmlns="http://schemas.openxmlformats.org/package/2006/relationships"><Relationship Id="rId3" Type="http://schemas.openxmlformats.org/officeDocument/2006/relationships/themeOverride" Target="../theme/themeOverride78.xml"/><Relationship Id="rId2" Type="http://schemas.microsoft.com/office/2011/relationships/chartColorStyle" Target="colors81.xml"/><Relationship Id="rId1" Type="http://schemas.microsoft.com/office/2011/relationships/chartStyle" Target="style81.xml"/></Relationships>
</file>

<file path=xl/charts/_rels/chart223.xml.rels><?xml version="1.0" encoding="UTF-8" standalone="yes"?>
<Relationships xmlns="http://schemas.openxmlformats.org/package/2006/relationships"><Relationship Id="rId3" Type="http://schemas.openxmlformats.org/officeDocument/2006/relationships/themeOverride" Target="../theme/themeOverride79.xml"/><Relationship Id="rId2" Type="http://schemas.microsoft.com/office/2011/relationships/chartColorStyle" Target="colors82.xml"/><Relationship Id="rId1" Type="http://schemas.microsoft.com/office/2011/relationships/chartStyle" Target="style82.xml"/></Relationships>
</file>

<file path=xl/charts/_rels/chart226.xml.rels><?xml version="1.0" encoding="UTF-8" standalone="yes"?>
<Relationships xmlns="http://schemas.openxmlformats.org/package/2006/relationships"><Relationship Id="rId3" Type="http://schemas.openxmlformats.org/officeDocument/2006/relationships/themeOverride" Target="../theme/themeOverride80.xml"/><Relationship Id="rId2" Type="http://schemas.microsoft.com/office/2011/relationships/chartColorStyle" Target="colors83.xml"/><Relationship Id="rId1" Type="http://schemas.microsoft.com/office/2011/relationships/chartStyle" Target="style83.xml"/></Relationships>
</file>

<file path=xl/charts/_rels/chart229.xml.rels><?xml version="1.0" encoding="UTF-8" standalone="yes"?>
<Relationships xmlns="http://schemas.openxmlformats.org/package/2006/relationships"><Relationship Id="rId3" Type="http://schemas.openxmlformats.org/officeDocument/2006/relationships/themeOverride" Target="../theme/themeOverride81.xml"/><Relationship Id="rId2" Type="http://schemas.microsoft.com/office/2011/relationships/chartColorStyle" Target="colors84.xml"/><Relationship Id="rId1" Type="http://schemas.microsoft.com/office/2011/relationships/chartStyle" Target="style84.xml"/></Relationships>
</file>

<file path=xl/charts/_rels/chart231.xml.rels><?xml version="1.0" encoding="UTF-8" standalone="yes"?>
<Relationships xmlns="http://schemas.openxmlformats.org/package/2006/relationships"><Relationship Id="rId3" Type="http://schemas.openxmlformats.org/officeDocument/2006/relationships/themeOverride" Target="../theme/themeOverride82.xml"/><Relationship Id="rId2" Type="http://schemas.microsoft.com/office/2011/relationships/chartColorStyle" Target="colors85.xml"/><Relationship Id="rId1" Type="http://schemas.microsoft.com/office/2011/relationships/chartStyle" Target="style85.xml"/></Relationships>
</file>

<file path=xl/charts/_rels/chart234.xml.rels><?xml version="1.0" encoding="UTF-8" standalone="yes"?>
<Relationships xmlns="http://schemas.openxmlformats.org/package/2006/relationships"><Relationship Id="rId3" Type="http://schemas.openxmlformats.org/officeDocument/2006/relationships/themeOverride" Target="../theme/themeOverride83.xml"/><Relationship Id="rId2" Type="http://schemas.microsoft.com/office/2011/relationships/chartColorStyle" Target="colors86.xml"/><Relationship Id="rId1" Type="http://schemas.microsoft.com/office/2011/relationships/chartStyle" Target="style86.xml"/></Relationships>
</file>

<file path=xl/charts/_rels/chart237.xml.rels><?xml version="1.0" encoding="UTF-8" standalone="yes"?>
<Relationships xmlns="http://schemas.openxmlformats.org/package/2006/relationships"><Relationship Id="rId3" Type="http://schemas.openxmlformats.org/officeDocument/2006/relationships/themeOverride" Target="../theme/themeOverride84.xml"/><Relationship Id="rId2" Type="http://schemas.microsoft.com/office/2011/relationships/chartColorStyle" Target="colors87.xml"/><Relationship Id="rId1" Type="http://schemas.microsoft.com/office/2011/relationships/chartStyle" Target="style87.xml"/></Relationships>
</file>

<file path=xl/charts/_rels/chart240.xml.rels><?xml version="1.0" encoding="UTF-8" standalone="yes"?>
<Relationships xmlns="http://schemas.openxmlformats.org/package/2006/relationships"><Relationship Id="rId3" Type="http://schemas.openxmlformats.org/officeDocument/2006/relationships/themeOverride" Target="../theme/themeOverride85.xml"/><Relationship Id="rId2" Type="http://schemas.microsoft.com/office/2011/relationships/chartColorStyle" Target="colors88.xml"/><Relationship Id="rId1" Type="http://schemas.microsoft.com/office/2011/relationships/chartStyle" Target="style88.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5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79.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81.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84.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8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89.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91.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93.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9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9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9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98.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4.xml"/><Relationship Id="rId1" Type="http://schemas.microsoft.com/office/2011/relationships/chartStyle" Target="style3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376661495051646E-2"/>
          <c:y val="5.1368424837306297E-2"/>
          <c:w val="0.9509811275095030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'1【AREA】'!$F$30:$M$30</c:f>
              <c:numCache>
                <c:formatCode>0.0_ </c:formatCode>
                <c:ptCount val="8"/>
                <c:pt idx="0">
                  <c:v>3.3096926713947989</c:v>
                </c:pt>
                <c:pt idx="1">
                  <c:v>4.2553191489361701</c:v>
                </c:pt>
                <c:pt idx="2">
                  <c:v>45.626477541371159</c:v>
                </c:pt>
                <c:pt idx="3">
                  <c:v>14.184397163120568</c:v>
                </c:pt>
                <c:pt idx="4">
                  <c:v>19.858156028368796</c:v>
                </c:pt>
                <c:pt idx="5">
                  <c:v>4.7281323877068555</c:v>
                </c:pt>
                <c:pt idx="6">
                  <c:v>2.6004728132387704</c:v>
                </c:pt>
                <c:pt idx="7">
                  <c:v>5.4373522458628845</c:v>
                </c:pt>
              </c:numCache>
            </c:numRef>
          </c:val>
          <c:extLst>
            <c:ext xmlns:c16="http://schemas.microsoft.com/office/drawing/2014/chart" uri="{C3380CC4-5D6E-409C-BE32-E72D297353CC}">
              <c16:uniqueId val="{00000005-C0E3-42A4-B860-8BDFE3B7B6CC}"/>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'4【SQ3】'!$F$30:$J$30</c:f>
              <c:numCache>
                <c:formatCode>0.0_ </c:formatCode>
                <c:ptCount val="5"/>
                <c:pt idx="0">
                  <c:v>26.713947990543733</c:v>
                </c:pt>
                <c:pt idx="1">
                  <c:v>39.00709219858156</c:v>
                </c:pt>
                <c:pt idx="2">
                  <c:v>1.8912529550827424</c:v>
                </c:pt>
                <c:pt idx="3">
                  <c:v>27.895981087470449</c:v>
                </c:pt>
                <c:pt idx="4">
                  <c:v>4.4917257683215128</c:v>
                </c:pt>
              </c:numCache>
            </c:numRef>
          </c:val>
          <c:extLst>
            <c:ext xmlns:c16="http://schemas.microsoft.com/office/drawing/2014/chart" uri="{C3380CC4-5D6E-409C-BE32-E72D297353CC}">
              <c16:uniqueId val="{00000005-16C5-4964-A6F0-B64D5EA52EC7}"/>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'44【Q23S2】'!$C$36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'44【Q23S2】'!$D$35:$M$35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'44【Q23S2】'!$D$36:$M$36</c:f>
              <c:numCache>
                <c:formatCode>0.0_ </c:formatCode>
                <c:ptCount val="10"/>
                <c:pt idx="0">
                  <c:v>39.444444444444443</c:v>
                </c:pt>
                <c:pt idx="1">
                  <c:v>41.111111111111107</c:v>
                </c:pt>
                <c:pt idx="2">
                  <c:v>40.555555555555557</c:v>
                </c:pt>
                <c:pt idx="3">
                  <c:v>32.222222222222221</c:v>
                </c:pt>
                <c:pt idx="4">
                  <c:v>38.888888888888893</c:v>
                </c:pt>
                <c:pt idx="5">
                  <c:v>25.555555555555554</c:v>
                </c:pt>
                <c:pt idx="6">
                  <c:v>14.444444444444443</c:v>
                </c:pt>
                <c:pt idx="7">
                  <c:v>12.222222222222221</c:v>
                </c:pt>
                <c:pt idx="8">
                  <c:v>0</c:v>
                </c:pt>
                <c:pt idx="9">
                  <c:v>0</c:v>
                </c:pt>
              </c:numCache>
            </c:numRef>
          </c:val>
          <c:extLst>
            <c:ext xmlns:c16="http://schemas.microsoft.com/office/drawing/2014/chart" uri="{C3380CC4-5D6E-409C-BE32-E72D297353CC}">
              <c16:uniqueId val="{00000000-5567-4B38-8AF8-6B5E982417EA}"/>
            </c:ext>
          </c:extLst>
        </c:ser>
        <c:ser>
          <c:idx val="1"/>
          <c:order val="1"/>
          <c:tx>
            <c:strRef>
              <c:f>'44【Q23S2】'!$C$37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'44【Q23S2】'!$D$35:$M$35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'44【Q23S2】'!$D$37:$M$37</c:f>
              <c:numCache>
                <c:formatCode>0.0_ </c:formatCode>
                <c:ptCount val="10"/>
                <c:pt idx="0">
                  <c:v>45.121951219512198</c:v>
                </c:pt>
                <c:pt idx="1">
                  <c:v>12.195121951219512</c:v>
                </c:pt>
                <c:pt idx="2">
                  <c:v>50</c:v>
                </c:pt>
                <c:pt idx="3">
                  <c:v>17.073170731707318</c:v>
                </c:pt>
                <c:pt idx="4">
                  <c:v>34.146341463414636</c:v>
                </c:pt>
                <c:pt idx="5">
                  <c:v>17.073170731707318</c:v>
                </c:pt>
                <c:pt idx="6">
                  <c:v>12.195121951219512</c:v>
                </c:pt>
                <c:pt idx="7">
                  <c:v>14.634146341463413</c:v>
                </c:pt>
                <c:pt idx="8">
                  <c:v>4.8780487804878048</c:v>
                </c:pt>
                <c:pt idx="9">
                  <c:v>0</c:v>
                </c:pt>
              </c:numCache>
            </c:numRef>
          </c:val>
          <c:extLst>
            <c:ext xmlns:c16="http://schemas.microsoft.com/office/drawing/2014/chart" uri="{C3380CC4-5D6E-409C-BE32-E72D297353CC}">
              <c16:uniqueId val="{00000001-5567-4B38-8AF8-6B5E982417EA}"/>
            </c:ext>
          </c:extLst>
        </c:ser>
        <c:ser>
          <c:idx val="2"/>
          <c:order val="2"/>
          <c:tx>
            <c:strRef>
              <c:f>'44【Q23S2】'!$C$38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'44【Q23S2】'!$D$35:$M$35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'44【Q23S2】'!$D$38:$M$38</c:f>
              <c:numCache>
                <c:formatCode>0.0_ </c:formatCode>
                <c:ptCount val="10"/>
                <c:pt idx="0">
                  <c:v>45.652173913043477</c:v>
                </c:pt>
                <c:pt idx="1">
                  <c:v>5.0724637681159424</c:v>
                </c:pt>
                <c:pt idx="2">
                  <c:v>50</c:v>
                </c:pt>
                <c:pt idx="3">
                  <c:v>12.318840579710146</c:v>
                </c:pt>
                <c:pt idx="4">
                  <c:v>28.260869565217391</c:v>
                </c:pt>
                <c:pt idx="5">
                  <c:v>14.492753623188406</c:v>
                </c:pt>
                <c:pt idx="6">
                  <c:v>17.391304347826086</c:v>
                </c:pt>
                <c:pt idx="7">
                  <c:v>16.666666666666664</c:v>
                </c:pt>
                <c:pt idx="8">
                  <c:v>0</c:v>
                </c:pt>
                <c:pt idx="9">
                  <c:v>3.6231884057971016</c:v>
                </c:pt>
              </c:numCache>
            </c:numRef>
          </c:val>
          <c:extLst>
            <c:ext xmlns:c16="http://schemas.microsoft.com/office/drawing/2014/chart" uri="{C3380CC4-5D6E-409C-BE32-E72D297353CC}">
              <c16:uniqueId val="{00000002-5567-4B38-8AF8-6B5E982417EA}"/>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'45【Q23S3】'!$F$30:$O$30</c:f>
              <c:numCache>
                <c:formatCode>0.0_ </c:formatCode>
                <c:ptCount val="10"/>
                <c:pt idx="0">
                  <c:v>43.498817966903076</c:v>
                </c:pt>
                <c:pt idx="1">
                  <c:v>21.276595744680851</c:v>
                </c:pt>
                <c:pt idx="2">
                  <c:v>44.680851063829785</c:v>
                </c:pt>
                <c:pt idx="3">
                  <c:v>19.621749408983451</c:v>
                </c:pt>
                <c:pt idx="4">
                  <c:v>32.15130023640662</c:v>
                </c:pt>
                <c:pt idx="5">
                  <c:v>17.494089834515368</c:v>
                </c:pt>
                <c:pt idx="6">
                  <c:v>19.385342789598109</c:v>
                </c:pt>
                <c:pt idx="7">
                  <c:v>21.040189125295509</c:v>
                </c:pt>
                <c:pt idx="8">
                  <c:v>4.4917257683215128</c:v>
                </c:pt>
                <c:pt idx="9">
                  <c:v>0.2364066193853428</c:v>
                </c:pt>
              </c:numCache>
            </c:numRef>
          </c:val>
          <c:extLst>
            <c:ext xmlns:c16="http://schemas.microsoft.com/office/drawing/2014/chart" uri="{C3380CC4-5D6E-409C-BE32-E72D297353CC}">
              <c16:uniqueId val="{00000005-1DE3-47C2-8535-44C7BE6B668F}"/>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'45【Q23S3】'!$C$36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'45【Q23S3】'!$D$35:$M$35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'45【Q23S3】'!$D$36:$M$36</c:f>
              <c:numCache>
                <c:formatCode>0.0_ </c:formatCode>
                <c:ptCount val="10"/>
                <c:pt idx="0">
                  <c:v>36.666666666666664</c:v>
                </c:pt>
                <c:pt idx="1">
                  <c:v>38.888888888888893</c:v>
                </c:pt>
                <c:pt idx="2">
                  <c:v>41.111111111111107</c:v>
                </c:pt>
                <c:pt idx="3">
                  <c:v>28.333333333333332</c:v>
                </c:pt>
                <c:pt idx="4">
                  <c:v>32.222222222222221</c:v>
                </c:pt>
                <c:pt idx="5">
                  <c:v>21.111111111111111</c:v>
                </c:pt>
                <c:pt idx="6">
                  <c:v>21.111111111111111</c:v>
                </c:pt>
                <c:pt idx="7">
                  <c:v>19.444444444444446</c:v>
                </c:pt>
                <c:pt idx="8">
                  <c:v>4.4444444444444446</c:v>
                </c:pt>
                <c:pt idx="9">
                  <c:v>0</c:v>
                </c:pt>
              </c:numCache>
            </c:numRef>
          </c:val>
          <c:extLst>
            <c:ext xmlns:c16="http://schemas.microsoft.com/office/drawing/2014/chart" uri="{C3380CC4-5D6E-409C-BE32-E72D297353CC}">
              <c16:uniqueId val="{00000000-65BC-484F-9E60-892CB1486784}"/>
            </c:ext>
          </c:extLst>
        </c:ser>
        <c:ser>
          <c:idx val="1"/>
          <c:order val="1"/>
          <c:tx>
            <c:strRef>
              <c:f>'45【Q23S3】'!$C$37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'45【Q23S3】'!$D$35:$M$35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'45【Q23S3】'!$D$37:$M$37</c:f>
              <c:numCache>
                <c:formatCode>0.0_ </c:formatCode>
                <c:ptCount val="10"/>
                <c:pt idx="0">
                  <c:v>42.68292682926829</c:v>
                </c:pt>
                <c:pt idx="1">
                  <c:v>9.7560975609756095</c:v>
                </c:pt>
                <c:pt idx="2">
                  <c:v>48.780487804878049</c:v>
                </c:pt>
                <c:pt idx="3">
                  <c:v>15.853658536585366</c:v>
                </c:pt>
                <c:pt idx="4">
                  <c:v>41.463414634146339</c:v>
                </c:pt>
                <c:pt idx="5">
                  <c:v>14.634146341463413</c:v>
                </c:pt>
                <c:pt idx="6">
                  <c:v>15.853658536585366</c:v>
                </c:pt>
                <c:pt idx="7">
                  <c:v>20.73170731707317</c:v>
                </c:pt>
                <c:pt idx="8">
                  <c:v>7.3170731707317067</c:v>
                </c:pt>
                <c:pt idx="9">
                  <c:v>0</c:v>
                </c:pt>
              </c:numCache>
            </c:numRef>
          </c:val>
          <c:extLst>
            <c:ext xmlns:c16="http://schemas.microsoft.com/office/drawing/2014/chart" uri="{C3380CC4-5D6E-409C-BE32-E72D297353CC}">
              <c16:uniqueId val="{00000001-65BC-484F-9E60-892CB1486784}"/>
            </c:ext>
          </c:extLst>
        </c:ser>
        <c:ser>
          <c:idx val="2"/>
          <c:order val="2"/>
          <c:tx>
            <c:strRef>
              <c:f>'45【Q23S3】'!$C$38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'45【Q23S3】'!$D$35:$M$35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'45【Q23S3】'!$D$38:$M$38</c:f>
              <c:numCache>
                <c:formatCode>0.0_ </c:formatCode>
                <c:ptCount val="10"/>
                <c:pt idx="0">
                  <c:v>52.173913043478258</c:v>
                </c:pt>
                <c:pt idx="1">
                  <c:v>5.0724637681159424</c:v>
                </c:pt>
                <c:pt idx="2">
                  <c:v>47.826086956521742</c:v>
                </c:pt>
                <c:pt idx="3">
                  <c:v>11.594202898550725</c:v>
                </c:pt>
                <c:pt idx="4">
                  <c:v>26.811594202898554</c:v>
                </c:pt>
                <c:pt idx="5">
                  <c:v>15.217391304347828</c:v>
                </c:pt>
                <c:pt idx="6">
                  <c:v>20.289855072463769</c:v>
                </c:pt>
                <c:pt idx="7">
                  <c:v>25.362318840579711</c:v>
                </c:pt>
                <c:pt idx="8">
                  <c:v>3.6231884057971016</c:v>
                </c:pt>
                <c:pt idx="9">
                  <c:v>0.72463768115942029</c:v>
                </c:pt>
              </c:numCache>
            </c:numRef>
          </c:val>
          <c:extLst>
            <c:ext xmlns:c16="http://schemas.microsoft.com/office/drawing/2014/chart" uri="{C3380CC4-5D6E-409C-BE32-E72D297353CC}">
              <c16:uniqueId val="{00000002-65BC-484F-9E60-892CB1486784}"/>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'46【Q23S4】'!$F$30:$O$30</c:f>
              <c:numCache>
                <c:formatCode>0.0_ </c:formatCode>
                <c:ptCount val="10"/>
                <c:pt idx="0">
                  <c:v>44.444444444444443</c:v>
                </c:pt>
                <c:pt idx="1">
                  <c:v>6.1465721040189125</c:v>
                </c:pt>
                <c:pt idx="2">
                  <c:v>38.534278959810877</c:v>
                </c:pt>
                <c:pt idx="3">
                  <c:v>12.76595744680851</c:v>
                </c:pt>
                <c:pt idx="4">
                  <c:v>38.534278959810877</c:v>
                </c:pt>
                <c:pt idx="5">
                  <c:v>16.548463356973993</c:v>
                </c:pt>
                <c:pt idx="6">
                  <c:v>13.947990543735225</c:v>
                </c:pt>
                <c:pt idx="7">
                  <c:v>32.860520094562645</c:v>
                </c:pt>
                <c:pt idx="8">
                  <c:v>13.475177304964539</c:v>
                </c:pt>
                <c:pt idx="9">
                  <c:v>0.4728132387706856</c:v>
                </c:pt>
              </c:numCache>
            </c:numRef>
          </c:val>
          <c:extLst>
            <c:ext xmlns:c16="http://schemas.microsoft.com/office/drawing/2014/chart" uri="{C3380CC4-5D6E-409C-BE32-E72D297353CC}">
              <c16:uniqueId val="{00000005-9AB4-495A-82F4-E40ACBC97E30}"/>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'46【Q23S4】'!$C$36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'46【Q23S4】'!$D$35:$M$35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'46【Q23S4】'!$D$36:$M$36</c:f>
              <c:numCache>
                <c:formatCode>0.0_ </c:formatCode>
                <c:ptCount val="10"/>
                <c:pt idx="0">
                  <c:v>35</c:v>
                </c:pt>
                <c:pt idx="1">
                  <c:v>10.555555555555555</c:v>
                </c:pt>
                <c:pt idx="2">
                  <c:v>33.888888888888893</c:v>
                </c:pt>
                <c:pt idx="3">
                  <c:v>15</c:v>
                </c:pt>
                <c:pt idx="4">
                  <c:v>42.222222222222221</c:v>
                </c:pt>
                <c:pt idx="5">
                  <c:v>16.666666666666664</c:v>
                </c:pt>
                <c:pt idx="6">
                  <c:v>17.222222222222221</c:v>
                </c:pt>
                <c:pt idx="7">
                  <c:v>37.222222222222221</c:v>
                </c:pt>
                <c:pt idx="8">
                  <c:v>18.333333333333332</c:v>
                </c:pt>
                <c:pt idx="9">
                  <c:v>1.1111111111111112</c:v>
                </c:pt>
              </c:numCache>
            </c:numRef>
          </c:val>
          <c:extLst>
            <c:ext xmlns:c16="http://schemas.microsoft.com/office/drawing/2014/chart" uri="{C3380CC4-5D6E-409C-BE32-E72D297353CC}">
              <c16:uniqueId val="{00000000-432C-46B2-8D2A-4B864DD1DB5F}"/>
            </c:ext>
          </c:extLst>
        </c:ser>
        <c:ser>
          <c:idx val="1"/>
          <c:order val="1"/>
          <c:tx>
            <c:strRef>
              <c:f>'46【Q23S4】'!$C$37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'46【Q23S4】'!$D$35:$M$35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'46【Q23S4】'!$D$37:$M$37</c:f>
              <c:numCache>
                <c:formatCode>0.0_ </c:formatCode>
                <c:ptCount val="10"/>
                <c:pt idx="0">
                  <c:v>50</c:v>
                </c:pt>
                <c:pt idx="1">
                  <c:v>3.6585365853658534</c:v>
                </c:pt>
                <c:pt idx="2">
                  <c:v>39.024390243902438</c:v>
                </c:pt>
                <c:pt idx="3">
                  <c:v>13.414634146341465</c:v>
                </c:pt>
                <c:pt idx="4">
                  <c:v>40.243902439024396</c:v>
                </c:pt>
                <c:pt idx="5">
                  <c:v>18.292682926829269</c:v>
                </c:pt>
                <c:pt idx="6">
                  <c:v>12.195121951219512</c:v>
                </c:pt>
                <c:pt idx="7">
                  <c:v>31.707317073170731</c:v>
                </c:pt>
                <c:pt idx="8">
                  <c:v>13.414634146341465</c:v>
                </c:pt>
                <c:pt idx="9">
                  <c:v>0</c:v>
                </c:pt>
              </c:numCache>
            </c:numRef>
          </c:val>
          <c:extLst>
            <c:ext xmlns:c16="http://schemas.microsoft.com/office/drawing/2014/chart" uri="{C3380CC4-5D6E-409C-BE32-E72D297353CC}">
              <c16:uniqueId val="{00000001-432C-46B2-8D2A-4B864DD1DB5F}"/>
            </c:ext>
          </c:extLst>
        </c:ser>
        <c:ser>
          <c:idx val="2"/>
          <c:order val="2"/>
          <c:tx>
            <c:strRef>
              <c:f>'46【Q23S4】'!$C$38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'46【Q23S4】'!$D$35:$M$35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'46【Q23S4】'!$D$38:$M$38</c:f>
              <c:numCache>
                <c:formatCode>0.0_ </c:formatCode>
                <c:ptCount val="10"/>
                <c:pt idx="0">
                  <c:v>54.347826086956516</c:v>
                </c:pt>
                <c:pt idx="1">
                  <c:v>2.1739130434782608</c:v>
                </c:pt>
                <c:pt idx="2">
                  <c:v>43.478260869565219</c:v>
                </c:pt>
                <c:pt idx="3">
                  <c:v>9.4202898550724647</c:v>
                </c:pt>
                <c:pt idx="4">
                  <c:v>31.884057971014489</c:v>
                </c:pt>
                <c:pt idx="5">
                  <c:v>15.942028985507244</c:v>
                </c:pt>
                <c:pt idx="6">
                  <c:v>11.594202898550725</c:v>
                </c:pt>
                <c:pt idx="7">
                  <c:v>30.434782608695656</c:v>
                </c:pt>
                <c:pt idx="8">
                  <c:v>9.4202898550724647</c:v>
                </c:pt>
                <c:pt idx="9">
                  <c:v>0</c:v>
                </c:pt>
              </c:numCache>
            </c:numRef>
          </c:val>
          <c:extLst>
            <c:ext xmlns:c16="http://schemas.microsoft.com/office/drawing/2014/chart" uri="{C3380CC4-5D6E-409C-BE32-E72D297353CC}">
              <c16:uniqueId val="{00000002-432C-46B2-8D2A-4B864DD1DB5F}"/>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'47【Q23S5】'!$F$30:$O$30</c:f>
              <c:numCache>
                <c:formatCode>0.0_ </c:formatCode>
                <c:ptCount val="10"/>
                <c:pt idx="0">
                  <c:v>52.718676122931441</c:v>
                </c:pt>
                <c:pt idx="1">
                  <c:v>0</c:v>
                </c:pt>
                <c:pt idx="2">
                  <c:v>21.513002364066196</c:v>
                </c:pt>
                <c:pt idx="3">
                  <c:v>4.0189125295508275</c:v>
                </c:pt>
                <c:pt idx="4">
                  <c:v>29.550827423167846</c:v>
                </c:pt>
                <c:pt idx="5">
                  <c:v>13.711583924349883</c:v>
                </c:pt>
                <c:pt idx="6">
                  <c:v>11.111111111111111</c:v>
                </c:pt>
                <c:pt idx="7">
                  <c:v>34.278959810874703</c:v>
                </c:pt>
                <c:pt idx="8">
                  <c:v>30.260047281323878</c:v>
                </c:pt>
                <c:pt idx="9">
                  <c:v>0.70921985815602839</c:v>
                </c:pt>
              </c:numCache>
            </c:numRef>
          </c:val>
          <c:extLst>
            <c:ext xmlns:c16="http://schemas.microsoft.com/office/drawing/2014/chart" uri="{C3380CC4-5D6E-409C-BE32-E72D297353CC}">
              <c16:uniqueId val="{00000005-E0AD-4E4A-AF65-15D4641AED33}"/>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'47【Q23S5】'!$C$36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'47【Q23S5】'!$D$35:$M$35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'47【Q23S5】'!$D$36:$M$36</c:f>
              <c:numCache>
                <c:formatCode>0.0_ </c:formatCode>
                <c:ptCount val="10"/>
                <c:pt idx="0">
                  <c:v>49.444444444444443</c:v>
                </c:pt>
                <c:pt idx="1">
                  <c:v>0</c:v>
                </c:pt>
                <c:pt idx="2">
                  <c:v>20.555555555555554</c:v>
                </c:pt>
                <c:pt idx="3">
                  <c:v>5</c:v>
                </c:pt>
                <c:pt idx="4">
                  <c:v>27.222222222222221</c:v>
                </c:pt>
                <c:pt idx="5">
                  <c:v>12.777777777777777</c:v>
                </c:pt>
                <c:pt idx="6">
                  <c:v>12.222222222222221</c:v>
                </c:pt>
                <c:pt idx="7">
                  <c:v>40.555555555555557</c:v>
                </c:pt>
                <c:pt idx="8">
                  <c:v>35.555555555555557</c:v>
                </c:pt>
                <c:pt idx="9">
                  <c:v>1.1111111111111112</c:v>
                </c:pt>
              </c:numCache>
            </c:numRef>
          </c:val>
          <c:extLst>
            <c:ext xmlns:c16="http://schemas.microsoft.com/office/drawing/2014/chart" uri="{C3380CC4-5D6E-409C-BE32-E72D297353CC}">
              <c16:uniqueId val="{00000000-245B-4165-9FB5-9E6576B0825B}"/>
            </c:ext>
          </c:extLst>
        </c:ser>
        <c:ser>
          <c:idx val="1"/>
          <c:order val="1"/>
          <c:tx>
            <c:strRef>
              <c:f>'47【Q23S5】'!$C$37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'47【Q23S5】'!$D$35:$M$35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'47【Q23S5】'!$D$37:$M$37</c:f>
              <c:numCache>
                <c:formatCode>0.0_ </c:formatCode>
                <c:ptCount val="10"/>
                <c:pt idx="0">
                  <c:v>52.439024390243901</c:v>
                </c:pt>
                <c:pt idx="1">
                  <c:v>0</c:v>
                </c:pt>
                <c:pt idx="2">
                  <c:v>18.292682926829269</c:v>
                </c:pt>
                <c:pt idx="3">
                  <c:v>2.4390243902439024</c:v>
                </c:pt>
                <c:pt idx="4">
                  <c:v>34.146341463414636</c:v>
                </c:pt>
                <c:pt idx="5">
                  <c:v>14.634146341463413</c:v>
                </c:pt>
                <c:pt idx="6">
                  <c:v>14.634146341463413</c:v>
                </c:pt>
                <c:pt idx="7">
                  <c:v>30.487804878048781</c:v>
                </c:pt>
                <c:pt idx="8">
                  <c:v>30.487804878048781</c:v>
                </c:pt>
                <c:pt idx="9">
                  <c:v>0</c:v>
                </c:pt>
              </c:numCache>
            </c:numRef>
          </c:val>
          <c:extLst>
            <c:ext xmlns:c16="http://schemas.microsoft.com/office/drawing/2014/chart" uri="{C3380CC4-5D6E-409C-BE32-E72D297353CC}">
              <c16:uniqueId val="{00000001-245B-4165-9FB5-9E6576B0825B}"/>
            </c:ext>
          </c:extLst>
        </c:ser>
        <c:ser>
          <c:idx val="2"/>
          <c:order val="2"/>
          <c:tx>
            <c:strRef>
              <c:f>'47【Q23S5】'!$C$38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'47【Q23S5】'!$D$35:$M$35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'47【Q23S5】'!$D$38:$M$38</c:f>
              <c:numCache>
                <c:formatCode>0.0_ </c:formatCode>
                <c:ptCount val="10"/>
                <c:pt idx="0">
                  <c:v>57.971014492753625</c:v>
                </c:pt>
                <c:pt idx="1">
                  <c:v>0</c:v>
                </c:pt>
                <c:pt idx="2">
                  <c:v>25.362318840579711</c:v>
                </c:pt>
                <c:pt idx="3">
                  <c:v>4.3478260869565215</c:v>
                </c:pt>
                <c:pt idx="4">
                  <c:v>30.434782608695656</c:v>
                </c:pt>
                <c:pt idx="5">
                  <c:v>14.492753623188406</c:v>
                </c:pt>
                <c:pt idx="6">
                  <c:v>8.695652173913043</c:v>
                </c:pt>
                <c:pt idx="7">
                  <c:v>29.710144927536231</c:v>
                </c:pt>
                <c:pt idx="8">
                  <c:v>26.086956521739129</c:v>
                </c:pt>
                <c:pt idx="9">
                  <c:v>0.72463768115942029</c:v>
                </c:pt>
              </c:numCache>
            </c:numRef>
          </c:val>
          <c:extLst>
            <c:ext xmlns:c16="http://schemas.microsoft.com/office/drawing/2014/chart" uri="{C3380CC4-5D6E-409C-BE32-E72D297353CC}">
              <c16:uniqueId val="{00000002-245B-4165-9FB5-9E6576B0825B}"/>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'48【Q24】'!$F$30:$I$30</c:f>
              <c:numCache>
                <c:formatCode>0.0_ </c:formatCode>
                <c:ptCount val="4"/>
                <c:pt idx="0">
                  <c:v>5.6737588652482271</c:v>
                </c:pt>
                <c:pt idx="1">
                  <c:v>26.713947990543733</c:v>
                </c:pt>
                <c:pt idx="2">
                  <c:v>46.572104018912533</c:v>
                </c:pt>
                <c:pt idx="3">
                  <c:v>21.040189125295509</c:v>
                </c:pt>
              </c:numCache>
            </c:numRef>
          </c:val>
          <c:extLst>
            <c:ext xmlns:c16="http://schemas.microsoft.com/office/drawing/2014/chart" uri="{C3380CC4-5D6E-409C-BE32-E72D297353CC}">
              <c16:uniqueId val="{00000005-0DD8-4938-979C-B7F11A974BF0}"/>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'48【Q24】'!$F$28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'48【Q24】'!$F$30:$F$33</c:f>
              <c:numCache>
                <c:formatCode>0.0_ </c:formatCode>
                <c:ptCount val="4"/>
                <c:pt idx="0">
                  <c:v>5.6737588652482271</c:v>
                </c:pt>
                <c:pt idx="1">
                  <c:v>7.7777777777777777</c:v>
                </c:pt>
                <c:pt idx="2">
                  <c:v>8.536585365853659</c:v>
                </c:pt>
                <c:pt idx="3">
                  <c:v>1.4492753623188406</c:v>
                </c:pt>
              </c:numCache>
            </c:numRef>
          </c:val>
          <c:extLst>
            <c:ext xmlns:c16="http://schemas.microsoft.com/office/drawing/2014/chart" uri="{C3380CC4-5D6E-409C-BE32-E72D297353CC}">
              <c16:uniqueId val="{00000001-B6F5-40A9-BA54-F4C6D83BDA60}"/>
            </c:ext>
          </c:extLst>
        </c:ser>
        <c:ser>
          <c:idx val="1"/>
          <c:order val="1"/>
          <c:tx>
            <c:strRef>
              <c:f>'48【Q24】'!$G$28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'48【Q24】'!$G$30:$G$33</c:f>
              <c:numCache>
                <c:formatCode>0.0_ </c:formatCode>
                <c:ptCount val="4"/>
                <c:pt idx="0">
                  <c:v>26.713947990543733</c:v>
                </c:pt>
                <c:pt idx="1">
                  <c:v>33.888888888888893</c:v>
                </c:pt>
                <c:pt idx="2">
                  <c:v>20.73170731707317</c:v>
                </c:pt>
                <c:pt idx="3">
                  <c:v>23.188405797101449</c:v>
                </c:pt>
              </c:numCache>
            </c:numRef>
          </c:val>
          <c:extLst>
            <c:ext xmlns:c16="http://schemas.microsoft.com/office/drawing/2014/chart" uri="{C3380CC4-5D6E-409C-BE32-E72D297353CC}">
              <c16:uniqueId val="{00000002-B6F5-40A9-BA54-F4C6D83BDA60}"/>
            </c:ext>
          </c:extLst>
        </c:ser>
        <c:ser>
          <c:idx val="2"/>
          <c:order val="2"/>
          <c:tx>
            <c:strRef>
              <c:f>'48【Q24】'!$H$28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'48【Q24】'!$H$30:$H$33</c:f>
              <c:numCache>
                <c:formatCode>0.0_ </c:formatCode>
                <c:ptCount val="4"/>
                <c:pt idx="0">
                  <c:v>46.572104018912533</c:v>
                </c:pt>
                <c:pt idx="1">
                  <c:v>45</c:v>
                </c:pt>
                <c:pt idx="2">
                  <c:v>51.219512195121951</c:v>
                </c:pt>
                <c:pt idx="3">
                  <c:v>45.652173913043477</c:v>
                </c:pt>
              </c:numCache>
            </c:numRef>
          </c:val>
          <c:extLst>
            <c:ext xmlns:c16="http://schemas.microsoft.com/office/drawing/2014/chart" uri="{C3380CC4-5D6E-409C-BE32-E72D297353CC}">
              <c16:uniqueId val="{00000003-B6F5-40A9-BA54-F4C6D83BDA60}"/>
            </c:ext>
          </c:extLst>
        </c:ser>
        <c:ser>
          <c:idx val="3"/>
          <c:order val="3"/>
          <c:tx>
            <c:strRef>
              <c:f>'48【Q24】'!$I$28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'48【Q24】'!$I$30:$I$33</c:f>
              <c:numCache>
                <c:formatCode>0.0_ </c:formatCode>
                <c:ptCount val="4"/>
                <c:pt idx="0">
                  <c:v>21.040189125295509</c:v>
                </c:pt>
                <c:pt idx="1">
                  <c:v>13.333333333333334</c:v>
                </c:pt>
                <c:pt idx="2">
                  <c:v>19.512195121951219</c:v>
                </c:pt>
                <c:pt idx="3">
                  <c:v>29.710144927536231</c:v>
                </c:pt>
              </c:numCache>
            </c:numRef>
          </c:val>
          <c:extLst>
            <c:ext xmlns:c16="http://schemas.microsoft.com/office/drawing/2014/chart" uri="{C3380CC4-5D6E-409C-BE32-E72D297353CC}">
              <c16:uniqueId val="{00000004-B6F5-40A9-BA54-F4C6D83BDA60}"/>
            </c:ext>
          </c:extLst>
        </c:ser>
        <c:dLbls>
          <c:showLegendKey val="0"/>
          <c:showVal val="0"/>
          <c:showCatName val="0"/>
          <c:showSerName val="0"/>
          <c:showPercent val="0"/>
          <c:showBubbleSize val="0"/>
        </c:dLbls>
        <c:gapWidth val="30"/>
        <c:overlap val="100"/>
        <c:axId val="1722948784"/>
        <c:axId val="1722949200"/>
      </c:barChart>
      <c:catAx>
        <c:axId val="1722948784"/>
        <c:scaling>
          <c:orientation val="maxMin"/>
        </c:scaling>
        <c:delete val="1"/>
        <c:axPos val="l"/>
        <c:majorTickMark val="out"/>
        <c:minorTickMark val="none"/>
        <c:tickLblPos val="nextTo"/>
        <c:crossAx val="1722949200"/>
        <c:crosses val="autoZero"/>
        <c:auto val="1"/>
        <c:lblAlgn val="ctr"/>
        <c:lblOffset val="100"/>
        <c:tickLblSkip val="3"/>
        <c:tickMarkSkip val="1"/>
        <c:noMultiLvlLbl val="0"/>
      </c:catAx>
      <c:valAx>
        <c:axId val="1722949200"/>
        <c:scaling>
          <c:orientation val="minMax"/>
          <c:min val="0"/>
        </c:scaling>
        <c:delete val="1"/>
        <c:axPos val="t"/>
        <c:numFmt formatCode="0%" sourceLinked="1"/>
        <c:majorTickMark val="out"/>
        <c:minorTickMark val="none"/>
        <c:tickLblPos val="nextTo"/>
        <c:crossAx val="1722948784"/>
        <c:crossesAt val="1"/>
        <c:crossBetween val="between"/>
      </c:valAx>
      <c:spPr>
        <a:noFill/>
        <a:ln w="25400">
          <a:noFill/>
        </a:ln>
      </c:spPr>
    </c:plotArea>
    <c:legend>
      <c:legendPos val="t"/>
      <c:layout>
        <c:manualLayout>
          <c:xMode val="edge"/>
          <c:yMode val="edge"/>
          <c:x val="2.8389386700634758E-2"/>
          <c:y val="0.44648329196673409"/>
          <c:w val="0.8999998827398995"/>
          <c:h val="6.9750871305021292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7.8472173693882985E-2"/>
          <c:w val="0.79279999999999995"/>
          <c:h val="0.82032783041285651"/>
        </c:manualLayout>
      </c:layout>
      <c:barChart>
        <c:barDir val="bar"/>
        <c:grouping val="percentStacked"/>
        <c:varyColors val="0"/>
        <c:ser>
          <c:idx val="0"/>
          <c:order val="0"/>
          <c:tx>
            <c:strRef>
              <c:f>'48【Q24】'!$D$35</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'48【Q24】'!$C$36:$C$38</c:f>
              <c:strCache>
                <c:ptCount val="3"/>
                <c:pt idx="0">
                  <c:v>男性・管理職/総合職(n=180)</c:v>
                </c:pt>
                <c:pt idx="1">
                  <c:v>女性・管理職/総合職(n=82)</c:v>
                </c:pt>
                <c:pt idx="2">
                  <c:v>女性・一般職(n=138)</c:v>
                </c:pt>
              </c:strCache>
            </c:strRef>
          </c:cat>
          <c:val>
            <c:numRef>
              <c:f>'48【Q24】'!$D$36:$D$38</c:f>
              <c:numCache>
                <c:formatCode>0.0_ </c:formatCode>
                <c:ptCount val="3"/>
                <c:pt idx="0">
                  <c:v>7.7777777777777777</c:v>
                </c:pt>
                <c:pt idx="1">
                  <c:v>8.536585365853659</c:v>
                </c:pt>
                <c:pt idx="2">
                  <c:v>1.4492753623188406</c:v>
                </c:pt>
              </c:numCache>
            </c:numRef>
          </c:val>
          <c:extLst>
            <c:ext xmlns:c16="http://schemas.microsoft.com/office/drawing/2014/chart" uri="{C3380CC4-5D6E-409C-BE32-E72D297353CC}">
              <c16:uniqueId val="{00000000-64E7-427D-972B-5405A85C9F90}"/>
            </c:ext>
          </c:extLst>
        </c:ser>
        <c:ser>
          <c:idx val="1"/>
          <c:order val="1"/>
          <c:tx>
            <c:strRef>
              <c:f>'48【Q24】'!$E$35</c:f>
              <c:strCache>
                <c:ptCount val="1"/>
                <c:pt idx="0">
                  <c:v>ややそう思う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'48【Q24】'!$C$36:$C$38</c:f>
              <c:strCache>
                <c:ptCount val="3"/>
                <c:pt idx="0">
                  <c:v>男性・管理職/総合職(n=180)</c:v>
                </c:pt>
                <c:pt idx="1">
                  <c:v>女性・管理職/総合職(n=82)</c:v>
                </c:pt>
                <c:pt idx="2">
                  <c:v>女性・一般職(n=138)</c:v>
                </c:pt>
              </c:strCache>
            </c:strRef>
          </c:cat>
          <c:val>
            <c:numRef>
              <c:f>'48【Q24】'!$E$36:$E$38</c:f>
              <c:numCache>
                <c:formatCode>0.0_ </c:formatCode>
                <c:ptCount val="3"/>
                <c:pt idx="0">
                  <c:v>33.888888888888893</c:v>
                </c:pt>
                <c:pt idx="1">
                  <c:v>20.73170731707317</c:v>
                </c:pt>
                <c:pt idx="2">
                  <c:v>23.188405797101449</c:v>
                </c:pt>
              </c:numCache>
            </c:numRef>
          </c:val>
          <c:extLst>
            <c:ext xmlns:c16="http://schemas.microsoft.com/office/drawing/2014/chart" uri="{C3380CC4-5D6E-409C-BE32-E72D297353CC}">
              <c16:uniqueId val="{00000001-64E7-427D-972B-5405A85C9F90}"/>
            </c:ext>
          </c:extLst>
        </c:ser>
        <c:ser>
          <c:idx val="2"/>
          <c:order val="2"/>
          <c:tx>
            <c:strRef>
              <c:f>'48【Q24】'!$F$35</c:f>
              <c:strCache>
                <c:ptCount val="1"/>
                <c:pt idx="0">
                  <c:v>あまりそう思わない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'48【Q24】'!$C$36:$C$38</c:f>
              <c:strCache>
                <c:ptCount val="3"/>
                <c:pt idx="0">
                  <c:v>男性・管理職/総合職(n=180)</c:v>
                </c:pt>
                <c:pt idx="1">
                  <c:v>女性・管理職/総合職(n=82)</c:v>
                </c:pt>
                <c:pt idx="2">
                  <c:v>女性・一般職(n=138)</c:v>
                </c:pt>
              </c:strCache>
            </c:strRef>
          </c:cat>
          <c:val>
            <c:numRef>
              <c:f>'48【Q24】'!$F$36:$F$38</c:f>
              <c:numCache>
                <c:formatCode>0.0_ </c:formatCode>
                <c:ptCount val="3"/>
                <c:pt idx="0">
                  <c:v>45</c:v>
                </c:pt>
                <c:pt idx="1">
                  <c:v>51.219512195121951</c:v>
                </c:pt>
                <c:pt idx="2">
                  <c:v>45.652173913043477</c:v>
                </c:pt>
              </c:numCache>
            </c:numRef>
          </c:val>
          <c:extLst>
            <c:ext xmlns:c16="http://schemas.microsoft.com/office/drawing/2014/chart" uri="{C3380CC4-5D6E-409C-BE32-E72D297353CC}">
              <c16:uniqueId val="{00000002-64E7-427D-972B-5405A85C9F90}"/>
            </c:ext>
          </c:extLst>
        </c:ser>
        <c:ser>
          <c:idx val="3"/>
          <c:order val="3"/>
          <c:tx>
            <c:strRef>
              <c:f>'48【Q24】'!$G$35</c:f>
              <c:strCache>
                <c:ptCount val="1"/>
                <c:pt idx="0">
                  <c:v>そう思わない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'48【Q24】'!$C$36:$C$38</c:f>
              <c:strCache>
                <c:ptCount val="3"/>
                <c:pt idx="0">
                  <c:v>男性・管理職/総合職(n=180)</c:v>
                </c:pt>
                <c:pt idx="1">
                  <c:v>女性・管理職/総合職(n=82)</c:v>
                </c:pt>
                <c:pt idx="2">
                  <c:v>女性・一般職(n=138)</c:v>
                </c:pt>
              </c:strCache>
            </c:strRef>
          </c:cat>
          <c:val>
            <c:numRef>
              <c:f>'48【Q24】'!$G$36:$G$38</c:f>
              <c:numCache>
                <c:formatCode>0.0_ </c:formatCode>
                <c:ptCount val="3"/>
                <c:pt idx="0">
                  <c:v>13.333333333333334</c:v>
                </c:pt>
                <c:pt idx="1">
                  <c:v>19.512195121951219</c:v>
                </c:pt>
                <c:pt idx="2">
                  <c:v>29.710144927536231</c:v>
                </c:pt>
              </c:numCache>
            </c:numRef>
          </c:val>
          <c:extLst>
            <c:ext xmlns:c16="http://schemas.microsoft.com/office/drawing/2014/chart" uri="{C3380CC4-5D6E-409C-BE32-E72D297353CC}">
              <c16:uniqueId val="{00000003-64E7-427D-972B-5405A85C9F90}"/>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91619999423731724"/>
          <c:w val="0.99840648148148148"/>
          <c:h val="8.380000576268278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'4【SQ3】'!$F$28</c:f>
              <c:strCache>
                <c:ptCount val="1"/>
                <c:pt idx="0">
                  <c:v>正社員</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'4【SQ3】'!$F$30:$F$33</c:f>
              <c:numCache>
                <c:formatCode>0.0_ </c:formatCode>
                <c:ptCount val="4"/>
                <c:pt idx="0">
                  <c:v>26.713947990543733</c:v>
                </c:pt>
                <c:pt idx="1">
                  <c:v>33.888888888888893</c:v>
                </c:pt>
                <c:pt idx="2">
                  <c:v>34.146341463414636</c:v>
                </c:pt>
                <c:pt idx="3">
                  <c:v>15.942028985507244</c:v>
                </c:pt>
              </c:numCache>
            </c:numRef>
          </c:val>
          <c:extLst>
            <c:ext xmlns:c16="http://schemas.microsoft.com/office/drawing/2014/chart" uri="{C3380CC4-5D6E-409C-BE32-E72D297353CC}">
              <c16:uniqueId val="{00000001-650F-4DCC-BC72-E62C3BC452FD}"/>
            </c:ext>
          </c:extLst>
        </c:ser>
        <c:ser>
          <c:idx val="1"/>
          <c:order val="1"/>
          <c:tx>
            <c:strRef>
              <c:f>'4【SQ3】'!$G$28</c:f>
              <c:strCache>
                <c:ptCount val="1"/>
                <c:pt idx="0">
                  <c:v>契約社員</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'4【SQ3】'!$G$30:$G$33</c:f>
              <c:numCache>
                <c:formatCode>0.0_ </c:formatCode>
                <c:ptCount val="4"/>
                <c:pt idx="0">
                  <c:v>39.00709219858156</c:v>
                </c:pt>
                <c:pt idx="1">
                  <c:v>51.111111111111107</c:v>
                </c:pt>
                <c:pt idx="2">
                  <c:v>23.170731707317074</c:v>
                </c:pt>
                <c:pt idx="3">
                  <c:v>25.362318840579711</c:v>
                </c:pt>
              </c:numCache>
            </c:numRef>
          </c:val>
          <c:extLst>
            <c:ext xmlns:c16="http://schemas.microsoft.com/office/drawing/2014/chart" uri="{C3380CC4-5D6E-409C-BE32-E72D297353CC}">
              <c16:uniqueId val="{00000002-650F-4DCC-BC72-E62C3BC452FD}"/>
            </c:ext>
          </c:extLst>
        </c:ser>
        <c:ser>
          <c:idx val="2"/>
          <c:order val="2"/>
          <c:tx>
            <c:strRef>
              <c:f>'4【SQ3】'!$H$28</c:f>
              <c:strCache>
                <c:ptCount val="1"/>
                <c:pt idx="0">
                  <c:v>派遣社員</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'4【SQ3】'!$H$30:$H$33</c:f>
              <c:numCache>
                <c:formatCode>0.0_ </c:formatCode>
                <c:ptCount val="4"/>
                <c:pt idx="0">
                  <c:v>1.8912529550827424</c:v>
                </c:pt>
                <c:pt idx="1">
                  <c:v>0.55555555555555558</c:v>
                </c:pt>
                <c:pt idx="2">
                  <c:v>1.2195121951219512</c:v>
                </c:pt>
                <c:pt idx="3">
                  <c:v>3.6231884057971016</c:v>
                </c:pt>
              </c:numCache>
            </c:numRef>
          </c:val>
          <c:extLst>
            <c:ext xmlns:c16="http://schemas.microsoft.com/office/drawing/2014/chart" uri="{C3380CC4-5D6E-409C-BE32-E72D297353CC}">
              <c16:uniqueId val="{00000003-650F-4DCC-BC72-E62C3BC452FD}"/>
            </c:ext>
          </c:extLst>
        </c:ser>
        <c:ser>
          <c:idx val="3"/>
          <c:order val="3"/>
          <c:tx>
            <c:strRef>
              <c:f>'4【SQ3】'!$I$28</c:f>
              <c:strCache>
                <c:ptCount val="1"/>
                <c:pt idx="0">
                  <c:v>パート、アルバイト</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'4【SQ3】'!$I$30:$I$33</c:f>
              <c:numCache>
                <c:formatCode>0.0_ </c:formatCode>
                <c:ptCount val="4"/>
                <c:pt idx="0">
                  <c:v>27.895981087470449</c:v>
                </c:pt>
                <c:pt idx="1">
                  <c:v>6.666666666666667</c:v>
                </c:pt>
                <c:pt idx="2">
                  <c:v>40.243902439024396</c:v>
                </c:pt>
                <c:pt idx="3">
                  <c:v>52.89855072463768</c:v>
                </c:pt>
              </c:numCache>
            </c:numRef>
          </c:val>
          <c:extLst>
            <c:ext xmlns:c16="http://schemas.microsoft.com/office/drawing/2014/chart" uri="{C3380CC4-5D6E-409C-BE32-E72D297353CC}">
              <c16:uniqueId val="{00000004-650F-4DCC-BC72-E62C3BC452FD}"/>
            </c:ext>
          </c:extLst>
        </c:ser>
        <c:ser>
          <c:idx val="4"/>
          <c:order val="4"/>
          <c:tx>
            <c:strRef>
              <c:f>'4【SQ3】'!$J$28</c:f>
              <c:strCache>
                <c:ptCount val="1"/>
                <c:pt idx="0">
                  <c:v>その他</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'4【SQ3】'!$J$30:$J$33</c:f>
              <c:numCache>
                <c:formatCode>0.0_ </c:formatCode>
                <c:ptCount val="4"/>
                <c:pt idx="0">
                  <c:v>4.4917257683215128</c:v>
                </c:pt>
                <c:pt idx="1">
                  <c:v>7.7777777777777777</c:v>
                </c:pt>
                <c:pt idx="2">
                  <c:v>1.2195121951219512</c:v>
                </c:pt>
                <c:pt idx="3">
                  <c:v>2.1739130434782608</c:v>
                </c:pt>
              </c:numCache>
            </c:numRef>
          </c:val>
          <c:extLst>
            <c:ext xmlns:c16="http://schemas.microsoft.com/office/drawing/2014/chart" uri="{C3380CC4-5D6E-409C-BE32-E72D297353CC}">
              <c16:uniqueId val="{00000005-650F-4DCC-BC72-E62C3BC452FD}"/>
            </c:ext>
          </c:extLst>
        </c:ser>
        <c:dLbls>
          <c:showLegendKey val="0"/>
          <c:showVal val="0"/>
          <c:showCatName val="0"/>
          <c:showSerName val="0"/>
          <c:showPercent val="0"/>
          <c:showBubbleSize val="0"/>
        </c:dLbls>
        <c:gapWidth val="30"/>
        <c:overlap val="100"/>
        <c:axId val="218081440"/>
        <c:axId val="218082688"/>
      </c:barChart>
      <c:catAx>
        <c:axId val="218081440"/>
        <c:scaling>
          <c:orientation val="maxMin"/>
        </c:scaling>
        <c:delete val="1"/>
        <c:axPos val="l"/>
        <c:majorTickMark val="out"/>
        <c:minorTickMark val="none"/>
        <c:tickLblPos val="nextTo"/>
        <c:crossAx val="218082688"/>
        <c:crosses val="autoZero"/>
        <c:auto val="1"/>
        <c:lblAlgn val="ctr"/>
        <c:lblOffset val="100"/>
        <c:tickLblSkip val="3"/>
        <c:tickMarkSkip val="1"/>
        <c:noMultiLvlLbl val="0"/>
      </c:catAx>
      <c:valAx>
        <c:axId val="218082688"/>
        <c:scaling>
          <c:orientation val="minMax"/>
          <c:min val="0"/>
        </c:scaling>
        <c:delete val="1"/>
        <c:axPos val="t"/>
        <c:numFmt formatCode="0%" sourceLinked="1"/>
        <c:majorTickMark val="out"/>
        <c:minorTickMark val="none"/>
        <c:tickLblPos val="nextTo"/>
        <c:crossAx val="218081440"/>
        <c:crossesAt val="1"/>
        <c:crossBetween val="between"/>
      </c:valAx>
      <c:spPr>
        <a:noFill/>
        <a:ln w="25400">
          <a:noFill/>
        </a:ln>
      </c:spPr>
    </c:plotArea>
    <c:legend>
      <c:legendPos val="t"/>
      <c:layout>
        <c:manualLayout>
          <c:xMode val="edge"/>
          <c:yMode val="edge"/>
          <c:x val="2.8389386700634758E-2"/>
          <c:y val="0.44648329196673409"/>
          <c:w val="0.89999983710940878"/>
          <c:h val="6.9801349140784424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'49【Q25】'!$F$30:$I$30</c:f>
              <c:numCache>
                <c:formatCode>0.0_ </c:formatCode>
                <c:ptCount val="4"/>
                <c:pt idx="0">
                  <c:v>15.366430260047281</c:v>
                </c:pt>
                <c:pt idx="1">
                  <c:v>44.444444444444443</c:v>
                </c:pt>
                <c:pt idx="2">
                  <c:v>30.023640661938533</c:v>
                </c:pt>
                <c:pt idx="3">
                  <c:v>10.16548463356974</c:v>
                </c:pt>
              </c:numCache>
            </c:numRef>
          </c:val>
          <c:extLst>
            <c:ext xmlns:c16="http://schemas.microsoft.com/office/drawing/2014/chart" uri="{C3380CC4-5D6E-409C-BE32-E72D297353CC}">
              <c16:uniqueId val="{00000005-91C0-4165-BDA7-C163484E6881}"/>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'49【Q25】'!$F$28</c:f>
              <c:strCache>
                <c:ptCount val="1"/>
                <c:pt idx="0">
                  <c:v>大いに思っていた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'49【Q25】'!$F$30:$F$33</c:f>
              <c:numCache>
                <c:formatCode>0.0_ </c:formatCode>
                <c:ptCount val="4"/>
                <c:pt idx="0">
                  <c:v>15.366430260047281</c:v>
                </c:pt>
                <c:pt idx="1">
                  <c:v>18.333333333333332</c:v>
                </c:pt>
                <c:pt idx="2">
                  <c:v>17.073170731707318</c:v>
                </c:pt>
                <c:pt idx="3">
                  <c:v>10.144927536231885</c:v>
                </c:pt>
              </c:numCache>
            </c:numRef>
          </c:val>
          <c:extLst>
            <c:ext xmlns:c16="http://schemas.microsoft.com/office/drawing/2014/chart" uri="{C3380CC4-5D6E-409C-BE32-E72D297353CC}">
              <c16:uniqueId val="{00000001-3CCC-4146-887A-C85D928520EC}"/>
            </c:ext>
          </c:extLst>
        </c:ser>
        <c:ser>
          <c:idx val="1"/>
          <c:order val="1"/>
          <c:tx>
            <c:strRef>
              <c:f>'49【Q25】'!$G$28</c:f>
              <c:strCache>
                <c:ptCount val="1"/>
                <c:pt idx="0">
                  <c:v>やや思っていた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'49【Q25】'!$G$30:$G$33</c:f>
              <c:numCache>
                <c:formatCode>0.0_ </c:formatCode>
                <c:ptCount val="4"/>
                <c:pt idx="0">
                  <c:v>44.444444444444443</c:v>
                </c:pt>
                <c:pt idx="1">
                  <c:v>52.777777777777779</c:v>
                </c:pt>
                <c:pt idx="2">
                  <c:v>47.560975609756099</c:v>
                </c:pt>
                <c:pt idx="3">
                  <c:v>32.608695652173914</c:v>
                </c:pt>
              </c:numCache>
            </c:numRef>
          </c:val>
          <c:extLst>
            <c:ext xmlns:c16="http://schemas.microsoft.com/office/drawing/2014/chart" uri="{C3380CC4-5D6E-409C-BE32-E72D297353CC}">
              <c16:uniqueId val="{00000002-3CCC-4146-887A-C85D928520EC}"/>
            </c:ext>
          </c:extLst>
        </c:ser>
        <c:ser>
          <c:idx val="2"/>
          <c:order val="2"/>
          <c:tx>
            <c:strRef>
              <c:f>'49【Q25】'!$H$28</c:f>
              <c:strCache>
                <c:ptCount val="1"/>
                <c:pt idx="0">
                  <c:v>あまり思っていなかった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'49【Q25】'!$H$30:$H$33</c:f>
              <c:numCache>
                <c:formatCode>0.0_ </c:formatCode>
                <c:ptCount val="4"/>
                <c:pt idx="0">
                  <c:v>30.023640661938533</c:v>
                </c:pt>
                <c:pt idx="1">
                  <c:v>25</c:v>
                </c:pt>
                <c:pt idx="2">
                  <c:v>21.951219512195124</c:v>
                </c:pt>
                <c:pt idx="3">
                  <c:v>41.304347826086953</c:v>
                </c:pt>
              </c:numCache>
            </c:numRef>
          </c:val>
          <c:extLst>
            <c:ext xmlns:c16="http://schemas.microsoft.com/office/drawing/2014/chart" uri="{C3380CC4-5D6E-409C-BE32-E72D297353CC}">
              <c16:uniqueId val="{00000003-3CCC-4146-887A-C85D928520EC}"/>
            </c:ext>
          </c:extLst>
        </c:ser>
        <c:ser>
          <c:idx val="3"/>
          <c:order val="3"/>
          <c:tx>
            <c:strRef>
              <c:f>'49【Q25】'!$I$28</c:f>
              <c:strCache>
                <c:ptCount val="1"/>
                <c:pt idx="0">
                  <c:v>思っていなかった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'49【Q25】'!$I$30:$I$33</c:f>
              <c:numCache>
                <c:formatCode>0.0_ </c:formatCode>
                <c:ptCount val="4"/>
                <c:pt idx="0">
                  <c:v>10.16548463356974</c:v>
                </c:pt>
                <c:pt idx="1">
                  <c:v>3.8888888888888888</c:v>
                </c:pt>
                <c:pt idx="2">
                  <c:v>13.414634146341465</c:v>
                </c:pt>
                <c:pt idx="3">
                  <c:v>15.942028985507244</c:v>
                </c:pt>
              </c:numCache>
            </c:numRef>
          </c:val>
          <c:extLst>
            <c:ext xmlns:c16="http://schemas.microsoft.com/office/drawing/2014/chart" uri="{C3380CC4-5D6E-409C-BE32-E72D297353CC}">
              <c16:uniqueId val="{00000004-3CCC-4146-887A-C85D928520EC}"/>
            </c:ext>
          </c:extLst>
        </c:ser>
        <c:dLbls>
          <c:showLegendKey val="0"/>
          <c:showVal val="0"/>
          <c:showCatName val="0"/>
          <c:showSerName val="0"/>
          <c:showPercent val="0"/>
          <c:showBubbleSize val="0"/>
        </c:dLbls>
        <c:gapWidth val="30"/>
        <c:overlap val="100"/>
        <c:axId val="1909079040"/>
        <c:axId val="1909079456"/>
      </c:barChart>
      <c:catAx>
        <c:axId val="1909079040"/>
        <c:scaling>
          <c:orientation val="maxMin"/>
        </c:scaling>
        <c:delete val="1"/>
        <c:axPos val="l"/>
        <c:majorTickMark val="out"/>
        <c:minorTickMark val="none"/>
        <c:tickLblPos val="nextTo"/>
        <c:crossAx val="1909079456"/>
        <c:crosses val="autoZero"/>
        <c:auto val="1"/>
        <c:lblAlgn val="ctr"/>
        <c:lblOffset val="100"/>
        <c:tickLblSkip val="3"/>
        <c:tickMarkSkip val="1"/>
        <c:noMultiLvlLbl val="0"/>
      </c:catAx>
      <c:valAx>
        <c:axId val="1909079456"/>
        <c:scaling>
          <c:orientation val="minMax"/>
          <c:min val="0"/>
        </c:scaling>
        <c:delete val="1"/>
        <c:axPos val="t"/>
        <c:numFmt formatCode="0%" sourceLinked="1"/>
        <c:majorTickMark val="out"/>
        <c:minorTickMark val="none"/>
        <c:tickLblPos val="nextTo"/>
        <c:crossAx val="1909079040"/>
        <c:crossesAt val="1"/>
        <c:crossBetween val="between"/>
      </c:valAx>
      <c:spPr>
        <a:noFill/>
        <a:ln w="25400">
          <a:noFill/>
        </a:ln>
      </c:spPr>
    </c:plotArea>
    <c:legend>
      <c:legendPos val="t"/>
      <c:layout>
        <c:manualLayout>
          <c:xMode val="edge"/>
          <c:yMode val="edge"/>
          <c:x val="0.15454884774686242"/>
          <c:y val="0.38247205095051995"/>
          <c:w val="0.65274476580226426"/>
          <c:h val="0.1337158216842952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7.8472173693882985E-2"/>
          <c:w val="0.79279999999999995"/>
          <c:h val="0.82032783041285651"/>
        </c:manualLayout>
      </c:layout>
      <c:barChart>
        <c:barDir val="bar"/>
        <c:grouping val="percentStacked"/>
        <c:varyColors val="0"/>
        <c:ser>
          <c:idx val="0"/>
          <c:order val="0"/>
          <c:tx>
            <c:strRef>
              <c:f>'49【Q25】'!$D$35</c:f>
              <c:strCache>
                <c:ptCount val="1"/>
                <c:pt idx="0">
                  <c:v>大いに思っていた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'49【Q25】'!$C$36:$C$38</c:f>
              <c:strCache>
                <c:ptCount val="3"/>
                <c:pt idx="0">
                  <c:v>男性・管理職/総合職(n=180)</c:v>
                </c:pt>
                <c:pt idx="1">
                  <c:v>女性・管理職/総合職(n=82)</c:v>
                </c:pt>
                <c:pt idx="2">
                  <c:v>女性・一般職(n=138)</c:v>
                </c:pt>
              </c:strCache>
            </c:strRef>
          </c:cat>
          <c:val>
            <c:numRef>
              <c:f>'49【Q25】'!$D$36:$D$38</c:f>
              <c:numCache>
                <c:formatCode>0.0_ </c:formatCode>
                <c:ptCount val="3"/>
                <c:pt idx="0">
                  <c:v>18.333333333333332</c:v>
                </c:pt>
                <c:pt idx="1">
                  <c:v>17.073170731707318</c:v>
                </c:pt>
                <c:pt idx="2">
                  <c:v>10.144927536231885</c:v>
                </c:pt>
              </c:numCache>
            </c:numRef>
          </c:val>
          <c:extLst>
            <c:ext xmlns:c16="http://schemas.microsoft.com/office/drawing/2014/chart" uri="{C3380CC4-5D6E-409C-BE32-E72D297353CC}">
              <c16:uniqueId val="{00000000-B23D-46CA-B16A-5F0AAA92C44C}"/>
            </c:ext>
          </c:extLst>
        </c:ser>
        <c:ser>
          <c:idx val="1"/>
          <c:order val="1"/>
          <c:tx>
            <c:strRef>
              <c:f>'49【Q25】'!$E$35</c:f>
              <c:strCache>
                <c:ptCount val="1"/>
                <c:pt idx="0">
                  <c:v>やや思っていた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'49【Q25】'!$C$36:$C$38</c:f>
              <c:strCache>
                <c:ptCount val="3"/>
                <c:pt idx="0">
                  <c:v>男性・管理職/総合職(n=180)</c:v>
                </c:pt>
                <c:pt idx="1">
                  <c:v>女性・管理職/総合職(n=82)</c:v>
                </c:pt>
                <c:pt idx="2">
                  <c:v>女性・一般職(n=138)</c:v>
                </c:pt>
              </c:strCache>
            </c:strRef>
          </c:cat>
          <c:val>
            <c:numRef>
              <c:f>'49【Q25】'!$E$36:$E$38</c:f>
              <c:numCache>
                <c:formatCode>0.0_ </c:formatCode>
                <c:ptCount val="3"/>
                <c:pt idx="0">
                  <c:v>52.777777777777779</c:v>
                </c:pt>
                <c:pt idx="1">
                  <c:v>47.560975609756099</c:v>
                </c:pt>
                <c:pt idx="2">
                  <c:v>32.608695652173914</c:v>
                </c:pt>
              </c:numCache>
            </c:numRef>
          </c:val>
          <c:extLst>
            <c:ext xmlns:c16="http://schemas.microsoft.com/office/drawing/2014/chart" uri="{C3380CC4-5D6E-409C-BE32-E72D297353CC}">
              <c16:uniqueId val="{00000001-B23D-46CA-B16A-5F0AAA92C44C}"/>
            </c:ext>
          </c:extLst>
        </c:ser>
        <c:ser>
          <c:idx val="2"/>
          <c:order val="2"/>
          <c:tx>
            <c:strRef>
              <c:f>'49【Q25】'!$F$35</c:f>
              <c:strCache>
                <c:ptCount val="1"/>
                <c:pt idx="0">
                  <c:v>あまり思っていなかった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'49【Q25】'!$C$36:$C$38</c:f>
              <c:strCache>
                <c:ptCount val="3"/>
                <c:pt idx="0">
                  <c:v>男性・管理職/総合職(n=180)</c:v>
                </c:pt>
                <c:pt idx="1">
                  <c:v>女性・管理職/総合職(n=82)</c:v>
                </c:pt>
                <c:pt idx="2">
                  <c:v>女性・一般職(n=138)</c:v>
                </c:pt>
              </c:strCache>
            </c:strRef>
          </c:cat>
          <c:val>
            <c:numRef>
              <c:f>'49【Q25】'!$F$36:$F$38</c:f>
              <c:numCache>
                <c:formatCode>0.0_ </c:formatCode>
                <c:ptCount val="3"/>
                <c:pt idx="0">
                  <c:v>25</c:v>
                </c:pt>
                <c:pt idx="1">
                  <c:v>21.951219512195124</c:v>
                </c:pt>
                <c:pt idx="2">
                  <c:v>41.304347826086953</c:v>
                </c:pt>
              </c:numCache>
            </c:numRef>
          </c:val>
          <c:extLst>
            <c:ext xmlns:c16="http://schemas.microsoft.com/office/drawing/2014/chart" uri="{C3380CC4-5D6E-409C-BE32-E72D297353CC}">
              <c16:uniqueId val="{00000002-B23D-46CA-B16A-5F0AAA92C44C}"/>
            </c:ext>
          </c:extLst>
        </c:ser>
        <c:ser>
          <c:idx val="3"/>
          <c:order val="3"/>
          <c:tx>
            <c:strRef>
              <c:f>'49【Q25】'!$G$35</c:f>
              <c:strCache>
                <c:ptCount val="1"/>
                <c:pt idx="0">
                  <c:v>思っていなかった</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'49【Q25】'!$C$36:$C$38</c:f>
              <c:strCache>
                <c:ptCount val="3"/>
                <c:pt idx="0">
                  <c:v>男性・管理職/総合職(n=180)</c:v>
                </c:pt>
                <c:pt idx="1">
                  <c:v>女性・管理職/総合職(n=82)</c:v>
                </c:pt>
                <c:pt idx="2">
                  <c:v>女性・一般職(n=138)</c:v>
                </c:pt>
              </c:strCache>
            </c:strRef>
          </c:cat>
          <c:val>
            <c:numRef>
              <c:f>'49【Q25】'!$G$36:$G$38</c:f>
              <c:numCache>
                <c:formatCode>0.0_ </c:formatCode>
                <c:ptCount val="3"/>
                <c:pt idx="0">
                  <c:v>3.8888888888888888</c:v>
                </c:pt>
                <c:pt idx="1">
                  <c:v>13.414634146341465</c:v>
                </c:pt>
                <c:pt idx="2">
                  <c:v>15.942028985507244</c:v>
                </c:pt>
              </c:numCache>
            </c:numRef>
          </c:val>
          <c:extLst>
            <c:ext xmlns:c16="http://schemas.microsoft.com/office/drawing/2014/chart" uri="{C3380CC4-5D6E-409C-BE32-E72D297353CC}">
              <c16:uniqueId val="{00000003-B23D-46CA-B16A-5F0AAA92C44C}"/>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91619999423731724"/>
          <c:w val="0.99840648148148148"/>
          <c:h val="8.380000576268278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879036877701578E-2"/>
          <c:y val="5.1340739941753859E-2"/>
          <c:w val="0.96478877233544813"/>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'51【Q26S2】'!$F$30:$L$30</c:f>
              <c:numCache>
                <c:formatCode>0.0_ </c:formatCode>
                <c:ptCount val="7"/>
                <c:pt idx="0">
                  <c:v>46.808510638297875</c:v>
                </c:pt>
                <c:pt idx="1">
                  <c:v>27.423167848699766</c:v>
                </c:pt>
                <c:pt idx="2">
                  <c:v>23.877068557919621</c:v>
                </c:pt>
                <c:pt idx="3">
                  <c:v>33.333333333333329</c:v>
                </c:pt>
                <c:pt idx="4">
                  <c:v>31.205673758865249</c:v>
                </c:pt>
                <c:pt idx="5">
                  <c:v>30.260047281323878</c:v>
                </c:pt>
                <c:pt idx="6">
                  <c:v>3.0732860520094563</c:v>
                </c:pt>
              </c:numCache>
            </c:numRef>
          </c:val>
          <c:extLst>
            <c:ext xmlns:c16="http://schemas.microsoft.com/office/drawing/2014/chart" uri="{C3380CC4-5D6E-409C-BE32-E72D297353CC}">
              <c16:uniqueId val="{00000005-6D36-46A8-B60F-D96F7A3C5AB8}"/>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'51【Q26S2】'!$C$36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'51【Q26S2】'!$D$35:$J$35</c:f>
              <c:strCache>
                <c:ptCount val="7"/>
                <c:pt idx="0">
                  <c:v>家族を養わなければならなかったから</c:v>
                </c:pt>
                <c:pt idx="1">
                  <c:v>経済的に自立したかったから</c:v>
                </c:pt>
                <c:pt idx="2">
                  <c:v>生活レベルを上げたかったから</c:v>
                </c:pt>
                <c:pt idx="3">
                  <c:v>社会とつながっていたかったから</c:v>
                </c:pt>
                <c:pt idx="4">
                  <c:v>仕事によって自分が成長できたから</c:v>
                </c:pt>
                <c:pt idx="5">
                  <c:v>仕事が面白かったから</c:v>
                </c:pt>
                <c:pt idx="6">
                  <c:v>その他</c:v>
                </c:pt>
              </c:strCache>
            </c:strRef>
          </c:cat>
          <c:val>
            <c:numRef>
              <c:f>'51【Q26S2】'!$D$36:$J$36</c:f>
              <c:numCache>
                <c:formatCode>0.0_ </c:formatCode>
                <c:ptCount val="7"/>
                <c:pt idx="0">
                  <c:v>65</c:v>
                </c:pt>
                <c:pt idx="1">
                  <c:v>17.777777777777779</c:v>
                </c:pt>
                <c:pt idx="2">
                  <c:v>21.111111111111111</c:v>
                </c:pt>
                <c:pt idx="3">
                  <c:v>25.555555555555554</c:v>
                </c:pt>
                <c:pt idx="4">
                  <c:v>34.444444444444443</c:v>
                </c:pt>
                <c:pt idx="5">
                  <c:v>32.222222222222221</c:v>
                </c:pt>
                <c:pt idx="6">
                  <c:v>3.3333333333333335</c:v>
                </c:pt>
              </c:numCache>
            </c:numRef>
          </c:val>
          <c:extLst>
            <c:ext xmlns:c16="http://schemas.microsoft.com/office/drawing/2014/chart" uri="{C3380CC4-5D6E-409C-BE32-E72D297353CC}">
              <c16:uniqueId val="{00000000-DCB0-48BF-A929-CAF088C56ED5}"/>
            </c:ext>
          </c:extLst>
        </c:ser>
        <c:ser>
          <c:idx val="1"/>
          <c:order val="1"/>
          <c:tx>
            <c:strRef>
              <c:f>'51【Q26S2】'!$C$37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'51【Q26S2】'!$D$35:$J$35</c:f>
              <c:strCache>
                <c:ptCount val="7"/>
                <c:pt idx="0">
                  <c:v>家族を養わなければならなかったから</c:v>
                </c:pt>
                <c:pt idx="1">
                  <c:v>経済的に自立したかったから</c:v>
                </c:pt>
                <c:pt idx="2">
                  <c:v>生活レベルを上げたかったから</c:v>
                </c:pt>
                <c:pt idx="3">
                  <c:v>社会とつながっていたかったから</c:v>
                </c:pt>
                <c:pt idx="4">
                  <c:v>仕事によって自分が成長できたから</c:v>
                </c:pt>
                <c:pt idx="5">
                  <c:v>仕事が面白かったから</c:v>
                </c:pt>
                <c:pt idx="6">
                  <c:v>その他</c:v>
                </c:pt>
              </c:strCache>
            </c:strRef>
          </c:cat>
          <c:val>
            <c:numRef>
              <c:f>'51【Q26S2】'!$D$37:$J$37</c:f>
              <c:numCache>
                <c:formatCode>0.0_ </c:formatCode>
                <c:ptCount val="7"/>
                <c:pt idx="0">
                  <c:v>36.585365853658537</c:v>
                </c:pt>
                <c:pt idx="1">
                  <c:v>34.146341463414636</c:v>
                </c:pt>
                <c:pt idx="2">
                  <c:v>21.951219512195124</c:v>
                </c:pt>
                <c:pt idx="3">
                  <c:v>40.243902439024396</c:v>
                </c:pt>
                <c:pt idx="4">
                  <c:v>36.585365853658537</c:v>
                </c:pt>
                <c:pt idx="5">
                  <c:v>35.365853658536587</c:v>
                </c:pt>
                <c:pt idx="6">
                  <c:v>2.4390243902439024</c:v>
                </c:pt>
              </c:numCache>
            </c:numRef>
          </c:val>
          <c:extLst>
            <c:ext xmlns:c16="http://schemas.microsoft.com/office/drawing/2014/chart" uri="{C3380CC4-5D6E-409C-BE32-E72D297353CC}">
              <c16:uniqueId val="{00000001-DCB0-48BF-A929-CAF088C56ED5}"/>
            </c:ext>
          </c:extLst>
        </c:ser>
        <c:ser>
          <c:idx val="2"/>
          <c:order val="2"/>
          <c:tx>
            <c:strRef>
              <c:f>'51【Q26S2】'!$C$38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'51【Q26S2】'!$D$35:$J$35</c:f>
              <c:strCache>
                <c:ptCount val="7"/>
                <c:pt idx="0">
                  <c:v>家族を養わなければならなかったから</c:v>
                </c:pt>
                <c:pt idx="1">
                  <c:v>経済的に自立したかったから</c:v>
                </c:pt>
                <c:pt idx="2">
                  <c:v>生活レベルを上げたかったから</c:v>
                </c:pt>
                <c:pt idx="3">
                  <c:v>社会とつながっていたかったから</c:v>
                </c:pt>
                <c:pt idx="4">
                  <c:v>仕事によって自分が成長できたから</c:v>
                </c:pt>
                <c:pt idx="5">
                  <c:v>仕事が面白かったから</c:v>
                </c:pt>
                <c:pt idx="6">
                  <c:v>その他</c:v>
                </c:pt>
              </c:strCache>
            </c:strRef>
          </c:cat>
          <c:val>
            <c:numRef>
              <c:f>'51【Q26S2】'!$D$38:$J$38</c:f>
              <c:numCache>
                <c:formatCode>0.0_ </c:formatCode>
                <c:ptCount val="7"/>
                <c:pt idx="0">
                  <c:v>24.637681159420293</c:v>
                </c:pt>
                <c:pt idx="1">
                  <c:v>36.231884057971016</c:v>
                </c:pt>
                <c:pt idx="2">
                  <c:v>31.884057971014489</c:v>
                </c:pt>
                <c:pt idx="3">
                  <c:v>42.028985507246375</c:v>
                </c:pt>
                <c:pt idx="4">
                  <c:v>26.086956521739129</c:v>
                </c:pt>
                <c:pt idx="5">
                  <c:v>27.536231884057973</c:v>
                </c:pt>
                <c:pt idx="6">
                  <c:v>2.8985507246376812</c:v>
                </c:pt>
              </c:numCache>
            </c:numRef>
          </c:val>
          <c:extLst>
            <c:ext xmlns:c16="http://schemas.microsoft.com/office/drawing/2014/chart" uri="{C3380CC4-5D6E-409C-BE32-E72D297353CC}">
              <c16:uniqueId val="{00000002-DCB0-48BF-A929-CAF088C56ED5}"/>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'52【Q27】'!$F$30:$H$30</c:f>
              <c:numCache>
                <c:formatCode>0.0_ </c:formatCode>
                <c:ptCount val="3"/>
                <c:pt idx="0">
                  <c:v>49.1725768321513</c:v>
                </c:pt>
                <c:pt idx="1">
                  <c:v>36.406619385342793</c:v>
                </c:pt>
                <c:pt idx="2">
                  <c:v>14.420803782505912</c:v>
                </c:pt>
              </c:numCache>
            </c:numRef>
          </c:val>
          <c:extLst>
            <c:ext xmlns:c16="http://schemas.microsoft.com/office/drawing/2014/chart" uri="{C3380CC4-5D6E-409C-BE32-E72D297353CC}">
              <c16:uniqueId val="{00000005-7F41-4A14-851E-9CC1BCE32A34}"/>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'52【Q27】'!$F$28</c:f>
              <c:strCache>
                <c:ptCount val="1"/>
                <c:pt idx="0">
                  <c:v>仕事をする上での指針となっている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'52【Q27】'!$F$30:$F$33</c:f>
              <c:numCache>
                <c:formatCode>0.0_ </c:formatCode>
                <c:ptCount val="4"/>
                <c:pt idx="0">
                  <c:v>49.1725768321513</c:v>
                </c:pt>
                <c:pt idx="1">
                  <c:v>50.555555555555557</c:v>
                </c:pt>
                <c:pt idx="2">
                  <c:v>54.878048780487809</c:v>
                </c:pt>
                <c:pt idx="3">
                  <c:v>44.927536231884055</c:v>
                </c:pt>
              </c:numCache>
            </c:numRef>
          </c:val>
          <c:extLst>
            <c:ext xmlns:c16="http://schemas.microsoft.com/office/drawing/2014/chart" uri="{C3380CC4-5D6E-409C-BE32-E72D297353CC}">
              <c16:uniqueId val="{00000001-2AF1-46B2-9F1E-B78F7011DBE5}"/>
            </c:ext>
          </c:extLst>
        </c:ser>
        <c:ser>
          <c:idx val="1"/>
          <c:order val="1"/>
          <c:tx>
            <c:strRef>
              <c:f>'52【Q27】'!$G$28</c:f>
              <c:strCache>
                <c:ptCount val="1"/>
                <c:pt idx="0">
                  <c:v>仕事をする上での指針となっていない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'52【Q27】'!$G$30:$G$33</c:f>
              <c:numCache>
                <c:formatCode>0.0_ </c:formatCode>
                <c:ptCount val="4"/>
                <c:pt idx="0">
                  <c:v>36.406619385342793</c:v>
                </c:pt>
                <c:pt idx="1">
                  <c:v>43.333333333333336</c:v>
                </c:pt>
                <c:pt idx="2">
                  <c:v>34.146341463414636</c:v>
                </c:pt>
                <c:pt idx="3">
                  <c:v>28.260869565217391</c:v>
                </c:pt>
              </c:numCache>
            </c:numRef>
          </c:val>
          <c:extLst>
            <c:ext xmlns:c16="http://schemas.microsoft.com/office/drawing/2014/chart" uri="{C3380CC4-5D6E-409C-BE32-E72D297353CC}">
              <c16:uniqueId val="{00000002-2AF1-46B2-9F1E-B78F7011DBE5}"/>
            </c:ext>
          </c:extLst>
        </c:ser>
        <c:ser>
          <c:idx val="2"/>
          <c:order val="2"/>
          <c:tx>
            <c:strRef>
              <c:f>'52【Q27】'!$H$28</c:f>
              <c:strCache>
                <c:ptCount val="1"/>
                <c:pt idx="0">
                  <c:v>企業理念を知らない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'52【Q27】'!$H$30:$H$33</c:f>
              <c:numCache>
                <c:formatCode>0.0_ </c:formatCode>
                <c:ptCount val="4"/>
                <c:pt idx="0">
                  <c:v>14.420803782505912</c:v>
                </c:pt>
                <c:pt idx="1">
                  <c:v>6.1111111111111107</c:v>
                </c:pt>
                <c:pt idx="2">
                  <c:v>10.975609756097562</c:v>
                </c:pt>
                <c:pt idx="3">
                  <c:v>26.811594202898554</c:v>
                </c:pt>
              </c:numCache>
            </c:numRef>
          </c:val>
          <c:extLst>
            <c:ext xmlns:c16="http://schemas.microsoft.com/office/drawing/2014/chart" uri="{C3380CC4-5D6E-409C-BE32-E72D297353CC}">
              <c16:uniqueId val="{00000003-2AF1-46B2-9F1E-B78F7011DBE5}"/>
            </c:ext>
          </c:extLst>
        </c:ser>
        <c:dLbls>
          <c:showLegendKey val="0"/>
          <c:showVal val="0"/>
          <c:showCatName val="0"/>
          <c:showSerName val="0"/>
          <c:showPercent val="0"/>
          <c:showBubbleSize val="0"/>
        </c:dLbls>
        <c:gapWidth val="30"/>
        <c:overlap val="100"/>
        <c:axId val="1909081120"/>
        <c:axId val="1909069472"/>
      </c:barChart>
      <c:catAx>
        <c:axId val="1909081120"/>
        <c:scaling>
          <c:orientation val="maxMin"/>
        </c:scaling>
        <c:delete val="1"/>
        <c:axPos val="l"/>
        <c:majorTickMark val="out"/>
        <c:minorTickMark val="none"/>
        <c:tickLblPos val="nextTo"/>
        <c:crossAx val="1909069472"/>
        <c:crosses val="autoZero"/>
        <c:auto val="1"/>
        <c:lblAlgn val="ctr"/>
        <c:lblOffset val="100"/>
        <c:tickLblSkip val="3"/>
        <c:tickMarkSkip val="1"/>
        <c:noMultiLvlLbl val="0"/>
      </c:catAx>
      <c:valAx>
        <c:axId val="1909069472"/>
        <c:scaling>
          <c:orientation val="minMax"/>
          <c:min val="0"/>
        </c:scaling>
        <c:delete val="1"/>
        <c:axPos val="t"/>
        <c:numFmt formatCode="0%" sourceLinked="1"/>
        <c:majorTickMark val="out"/>
        <c:minorTickMark val="none"/>
        <c:tickLblPos val="nextTo"/>
        <c:crossAx val="1909081120"/>
        <c:crossesAt val="1"/>
        <c:crossBetween val="between"/>
      </c:valAx>
      <c:spPr>
        <a:noFill/>
        <a:ln w="25400">
          <a:noFill/>
        </a:ln>
      </c:spPr>
    </c:plotArea>
    <c:legend>
      <c:legendPos val="t"/>
      <c:layout>
        <c:manualLayout>
          <c:xMode val="edge"/>
          <c:yMode val="edge"/>
          <c:x val="0.22941341688226402"/>
          <c:y val="0.31267070180973555"/>
          <c:w val="0.50184508768124014"/>
          <c:h val="0.2034666929893165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7.8472173693882985E-2"/>
          <c:w val="0.79279999999999995"/>
          <c:h val="0.82032783041285651"/>
        </c:manualLayout>
      </c:layout>
      <c:barChart>
        <c:barDir val="bar"/>
        <c:grouping val="percentStacked"/>
        <c:varyColors val="0"/>
        <c:ser>
          <c:idx val="0"/>
          <c:order val="0"/>
          <c:tx>
            <c:strRef>
              <c:f>'52【Q27】'!$D$35</c:f>
              <c:strCache>
                <c:ptCount val="1"/>
                <c:pt idx="0">
                  <c:v>仕事をする上での指針となっている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'52【Q27】'!$C$36:$C$38</c:f>
              <c:strCache>
                <c:ptCount val="3"/>
                <c:pt idx="0">
                  <c:v>男性・管理職/総合職(n=180)</c:v>
                </c:pt>
                <c:pt idx="1">
                  <c:v>女性・管理職/総合職(n=82)</c:v>
                </c:pt>
                <c:pt idx="2">
                  <c:v>女性・一般職(n=138)</c:v>
                </c:pt>
              </c:strCache>
            </c:strRef>
          </c:cat>
          <c:val>
            <c:numRef>
              <c:f>'52【Q27】'!$D$36:$D$38</c:f>
              <c:numCache>
                <c:formatCode>0.0_ </c:formatCode>
                <c:ptCount val="3"/>
                <c:pt idx="0">
                  <c:v>50.555555555555557</c:v>
                </c:pt>
                <c:pt idx="1">
                  <c:v>54.878048780487809</c:v>
                </c:pt>
                <c:pt idx="2">
                  <c:v>44.927536231884055</c:v>
                </c:pt>
              </c:numCache>
            </c:numRef>
          </c:val>
          <c:extLst>
            <c:ext xmlns:c16="http://schemas.microsoft.com/office/drawing/2014/chart" uri="{C3380CC4-5D6E-409C-BE32-E72D297353CC}">
              <c16:uniqueId val="{00000000-C6DB-419F-BD0C-E7623ABDB8D3}"/>
            </c:ext>
          </c:extLst>
        </c:ser>
        <c:ser>
          <c:idx val="1"/>
          <c:order val="1"/>
          <c:tx>
            <c:strRef>
              <c:f>'52【Q27】'!$E$35</c:f>
              <c:strCache>
                <c:ptCount val="1"/>
                <c:pt idx="0">
                  <c:v>仕事をする上での指針となっていない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'52【Q27】'!$C$36:$C$38</c:f>
              <c:strCache>
                <c:ptCount val="3"/>
                <c:pt idx="0">
                  <c:v>男性・管理職/総合職(n=180)</c:v>
                </c:pt>
                <c:pt idx="1">
                  <c:v>女性・管理職/総合職(n=82)</c:v>
                </c:pt>
                <c:pt idx="2">
                  <c:v>女性・一般職(n=138)</c:v>
                </c:pt>
              </c:strCache>
            </c:strRef>
          </c:cat>
          <c:val>
            <c:numRef>
              <c:f>'52【Q27】'!$E$36:$E$38</c:f>
              <c:numCache>
                <c:formatCode>0.0_ </c:formatCode>
                <c:ptCount val="3"/>
                <c:pt idx="0">
                  <c:v>43.333333333333336</c:v>
                </c:pt>
                <c:pt idx="1">
                  <c:v>34.146341463414636</c:v>
                </c:pt>
                <c:pt idx="2">
                  <c:v>28.260869565217391</c:v>
                </c:pt>
              </c:numCache>
            </c:numRef>
          </c:val>
          <c:extLst>
            <c:ext xmlns:c16="http://schemas.microsoft.com/office/drawing/2014/chart" uri="{C3380CC4-5D6E-409C-BE32-E72D297353CC}">
              <c16:uniqueId val="{00000001-C6DB-419F-BD0C-E7623ABDB8D3}"/>
            </c:ext>
          </c:extLst>
        </c:ser>
        <c:ser>
          <c:idx val="2"/>
          <c:order val="2"/>
          <c:tx>
            <c:strRef>
              <c:f>'52【Q27】'!$F$35</c:f>
              <c:strCache>
                <c:ptCount val="1"/>
                <c:pt idx="0">
                  <c:v>企業理念を知らない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'52【Q27】'!$C$36:$C$38</c:f>
              <c:strCache>
                <c:ptCount val="3"/>
                <c:pt idx="0">
                  <c:v>男性・管理職/総合職(n=180)</c:v>
                </c:pt>
                <c:pt idx="1">
                  <c:v>女性・管理職/総合職(n=82)</c:v>
                </c:pt>
                <c:pt idx="2">
                  <c:v>女性・一般職(n=138)</c:v>
                </c:pt>
              </c:strCache>
            </c:strRef>
          </c:cat>
          <c:val>
            <c:numRef>
              <c:f>'52【Q27】'!$F$36:$F$38</c:f>
              <c:numCache>
                <c:formatCode>0.0_ </c:formatCode>
                <c:ptCount val="3"/>
                <c:pt idx="0">
                  <c:v>6.1111111111111107</c:v>
                </c:pt>
                <c:pt idx="1">
                  <c:v>10.975609756097562</c:v>
                </c:pt>
                <c:pt idx="2">
                  <c:v>26.811594202898554</c:v>
                </c:pt>
              </c:numCache>
            </c:numRef>
          </c:val>
          <c:extLst>
            <c:ext xmlns:c16="http://schemas.microsoft.com/office/drawing/2014/chart" uri="{C3380CC4-5D6E-409C-BE32-E72D297353CC}">
              <c16:uniqueId val="{00000002-C6DB-419F-BD0C-E7623ABDB8D3}"/>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91619999423731724"/>
          <c:w val="0.99840648148148148"/>
          <c:h val="8.380000576268278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'53【Q28】'!$F$30:$J$30</c:f>
              <c:numCache>
                <c:formatCode>0.0_ </c:formatCode>
                <c:ptCount val="5"/>
                <c:pt idx="0">
                  <c:v>22.93144208037825</c:v>
                </c:pt>
                <c:pt idx="1">
                  <c:v>46.572104018912533</c:v>
                </c:pt>
                <c:pt idx="2">
                  <c:v>14.184397163120568</c:v>
                </c:pt>
                <c:pt idx="3">
                  <c:v>6.6193853427895979</c:v>
                </c:pt>
                <c:pt idx="4">
                  <c:v>9.6926713947990546</c:v>
                </c:pt>
              </c:numCache>
            </c:numRef>
          </c:val>
          <c:extLst>
            <c:ext xmlns:c16="http://schemas.microsoft.com/office/drawing/2014/chart" uri="{C3380CC4-5D6E-409C-BE32-E72D297353CC}">
              <c16:uniqueId val="{00000005-D5F1-448C-B055-11CA4B6B2D6B}"/>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'53【Q28】'!$F$28</c:f>
              <c:strCache>
                <c:ptCount val="1"/>
                <c:pt idx="0">
                  <c:v>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'53【Q28】'!$F$30:$F$33</c:f>
              <c:numCache>
                <c:formatCode>0.0_ </c:formatCode>
                <c:ptCount val="4"/>
                <c:pt idx="0">
                  <c:v>22.93144208037825</c:v>
                </c:pt>
                <c:pt idx="1">
                  <c:v>31.666666666666664</c:v>
                </c:pt>
                <c:pt idx="2">
                  <c:v>24.390243902439025</c:v>
                </c:pt>
                <c:pt idx="3">
                  <c:v>12.318840579710146</c:v>
                </c:pt>
              </c:numCache>
            </c:numRef>
          </c:val>
          <c:extLst>
            <c:ext xmlns:c16="http://schemas.microsoft.com/office/drawing/2014/chart" uri="{C3380CC4-5D6E-409C-BE32-E72D297353CC}">
              <c16:uniqueId val="{00000001-DEE1-40B4-ABBD-8A5821193504}"/>
            </c:ext>
          </c:extLst>
        </c:ser>
        <c:ser>
          <c:idx val="1"/>
          <c:order val="1"/>
          <c:tx>
            <c:strRef>
              <c:f>'53【Q28】'!$G$28</c:f>
              <c:strCache>
                <c:ptCount val="1"/>
                <c:pt idx="0">
                  <c:v>どちらかと言えばある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'53【Q28】'!$G$30:$G$33</c:f>
              <c:numCache>
                <c:formatCode>0.0_ </c:formatCode>
                <c:ptCount val="4"/>
                <c:pt idx="0">
                  <c:v>46.572104018912533</c:v>
                </c:pt>
                <c:pt idx="1">
                  <c:v>47.222222222222221</c:v>
                </c:pt>
                <c:pt idx="2">
                  <c:v>53.658536585365859</c:v>
                </c:pt>
                <c:pt idx="3">
                  <c:v>42.028985507246375</c:v>
                </c:pt>
              </c:numCache>
            </c:numRef>
          </c:val>
          <c:extLst>
            <c:ext xmlns:c16="http://schemas.microsoft.com/office/drawing/2014/chart" uri="{C3380CC4-5D6E-409C-BE32-E72D297353CC}">
              <c16:uniqueId val="{00000002-DEE1-40B4-ABBD-8A5821193504}"/>
            </c:ext>
          </c:extLst>
        </c:ser>
        <c:ser>
          <c:idx val="2"/>
          <c:order val="2"/>
          <c:tx>
            <c:strRef>
              <c:f>'53【Q28】'!$H$28</c:f>
              <c:strCache>
                <c:ptCount val="1"/>
                <c:pt idx="0">
                  <c:v>どちらかと言えばない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'53【Q28】'!$H$30:$H$33</c:f>
              <c:numCache>
                <c:formatCode>0.0_ </c:formatCode>
                <c:ptCount val="4"/>
                <c:pt idx="0">
                  <c:v>14.184397163120568</c:v>
                </c:pt>
                <c:pt idx="1">
                  <c:v>11.666666666666666</c:v>
                </c:pt>
                <c:pt idx="2">
                  <c:v>8.536585365853659</c:v>
                </c:pt>
                <c:pt idx="3">
                  <c:v>20.289855072463769</c:v>
                </c:pt>
              </c:numCache>
            </c:numRef>
          </c:val>
          <c:extLst>
            <c:ext xmlns:c16="http://schemas.microsoft.com/office/drawing/2014/chart" uri="{C3380CC4-5D6E-409C-BE32-E72D297353CC}">
              <c16:uniqueId val="{00000003-DEE1-40B4-ABBD-8A5821193504}"/>
            </c:ext>
          </c:extLst>
        </c:ser>
        <c:ser>
          <c:idx val="3"/>
          <c:order val="3"/>
          <c:tx>
            <c:strRef>
              <c:f>'53【Q28】'!$I$28</c:f>
              <c:strCache>
                <c:ptCount val="1"/>
                <c:pt idx="0">
                  <c:v>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'53【Q28】'!$I$30:$I$33</c:f>
              <c:numCache>
                <c:formatCode>0.0_ </c:formatCode>
                <c:ptCount val="4"/>
                <c:pt idx="0">
                  <c:v>6.6193853427895979</c:v>
                </c:pt>
                <c:pt idx="1">
                  <c:v>3.8888888888888888</c:v>
                </c:pt>
                <c:pt idx="2">
                  <c:v>4.8780487804878048</c:v>
                </c:pt>
                <c:pt idx="3">
                  <c:v>10.869565217391305</c:v>
                </c:pt>
              </c:numCache>
            </c:numRef>
          </c:val>
          <c:extLst>
            <c:ext xmlns:c16="http://schemas.microsoft.com/office/drawing/2014/chart" uri="{C3380CC4-5D6E-409C-BE32-E72D297353CC}">
              <c16:uniqueId val="{00000004-DEE1-40B4-ABBD-8A5821193504}"/>
            </c:ext>
          </c:extLst>
        </c:ser>
        <c:ser>
          <c:idx val="4"/>
          <c:order val="4"/>
          <c:tx>
            <c:strRef>
              <c:f>'53【Q28】'!$J$28</c:f>
              <c:strCache>
                <c:ptCount val="1"/>
                <c:pt idx="0">
                  <c:v>考えたことがない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'53【Q28】'!$J$30:$J$33</c:f>
              <c:numCache>
                <c:formatCode>0.0_ </c:formatCode>
                <c:ptCount val="4"/>
                <c:pt idx="0">
                  <c:v>9.6926713947990546</c:v>
                </c:pt>
                <c:pt idx="1">
                  <c:v>5.5555555555555554</c:v>
                </c:pt>
                <c:pt idx="2">
                  <c:v>8.536585365853659</c:v>
                </c:pt>
                <c:pt idx="3">
                  <c:v>14.492753623188406</c:v>
                </c:pt>
              </c:numCache>
            </c:numRef>
          </c:val>
          <c:extLst>
            <c:ext xmlns:c16="http://schemas.microsoft.com/office/drawing/2014/chart" uri="{C3380CC4-5D6E-409C-BE32-E72D297353CC}">
              <c16:uniqueId val="{00000005-DEE1-40B4-ABBD-8A5821193504}"/>
            </c:ext>
          </c:extLst>
        </c:ser>
        <c:dLbls>
          <c:showLegendKey val="0"/>
          <c:showVal val="0"/>
          <c:showCatName val="0"/>
          <c:showSerName val="0"/>
          <c:showPercent val="0"/>
          <c:showBubbleSize val="0"/>
        </c:dLbls>
        <c:gapWidth val="30"/>
        <c:overlap val="100"/>
        <c:axId val="1909063648"/>
        <c:axId val="1909066976"/>
      </c:barChart>
      <c:catAx>
        <c:axId val="1909063648"/>
        <c:scaling>
          <c:orientation val="maxMin"/>
        </c:scaling>
        <c:delete val="1"/>
        <c:axPos val="l"/>
        <c:majorTickMark val="out"/>
        <c:minorTickMark val="none"/>
        <c:tickLblPos val="nextTo"/>
        <c:crossAx val="1909066976"/>
        <c:crosses val="autoZero"/>
        <c:auto val="1"/>
        <c:lblAlgn val="ctr"/>
        <c:lblOffset val="100"/>
        <c:tickLblSkip val="3"/>
        <c:tickMarkSkip val="1"/>
        <c:noMultiLvlLbl val="0"/>
      </c:catAx>
      <c:valAx>
        <c:axId val="1909066976"/>
        <c:scaling>
          <c:orientation val="minMax"/>
          <c:min val="0"/>
        </c:scaling>
        <c:delete val="1"/>
        <c:axPos val="t"/>
        <c:numFmt formatCode="0%" sourceLinked="1"/>
        <c:majorTickMark val="out"/>
        <c:minorTickMark val="none"/>
        <c:tickLblPos val="nextTo"/>
        <c:crossAx val="1909063648"/>
        <c:crossesAt val="1"/>
        <c:crossBetween val="between"/>
      </c:valAx>
      <c:spPr>
        <a:noFill/>
        <a:ln w="25400">
          <a:noFill/>
        </a:ln>
      </c:spPr>
    </c:plotArea>
    <c:legend>
      <c:legendPos val="t"/>
      <c:layout>
        <c:manualLayout>
          <c:xMode val="edge"/>
          <c:yMode val="edge"/>
          <c:x val="0.17796972236229519"/>
          <c:y val="0.31267070180973555"/>
          <c:w val="0.60083916578608787"/>
          <c:h val="0.20361393929778299"/>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161592592592594"/>
          <c:y val="6.9592690996791509E-2"/>
          <c:w val="0.79279999999999995"/>
          <c:h val="0.79127890941355505"/>
        </c:manualLayout>
      </c:layout>
      <c:barChart>
        <c:barDir val="bar"/>
        <c:grouping val="percentStacked"/>
        <c:varyColors val="0"/>
        <c:ser>
          <c:idx val="0"/>
          <c:order val="0"/>
          <c:tx>
            <c:strRef>
              <c:f>'4【SQ3】'!$D$35</c:f>
              <c:strCache>
                <c:ptCount val="1"/>
                <c:pt idx="0">
                  <c:v>正社員</c:v>
                </c:pt>
              </c:strCache>
            </c:strRef>
          </c:tx>
          <c:spPr>
            <a:solidFill>
              <a:srgbClr val="5B9BD5"/>
            </a:solidFill>
            <a:ln>
              <a:solidFill>
                <a:schemeClr val="accent1"/>
              </a:solidFill>
            </a:ln>
            <a:effectLst/>
          </c:spPr>
          <c:invertIfNegative val="0"/>
          <c:dLbls>
            <c:dLbl>
              <c:idx val="0"/>
              <c:layout>
                <c:manualLayout>
                  <c:x val="2.3518518518518519E-3"/>
                  <c:y val="4.4338864635790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0E-4EAD-9E8B-C80E9601385F}"/>
                </c:ext>
              </c:extLst>
            </c:dLbl>
            <c:dLbl>
              <c:idx val="1"/>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1-C90E-4EAD-9E8B-C80E9601385F}"/>
                </c:ext>
              </c:extLst>
            </c:dLbl>
            <c:dLbl>
              <c:idx val="2"/>
              <c:layout>
                <c:manualLayout>
                  <c:x val="2.3518518518518519E-3"/>
                  <c:y val="4.4338864635790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90E-4EAD-9E8B-C80E9601385F}"/>
                </c:ext>
              </c:extLst>
            </c:dLbl>
            <c:dLbl>
              <c:idx val="3"/>
              <c:layout>
                <c:manualLayout>
                  <c:x val="9.4074074074073852E-3"/>
                  <c:y val="4.4338864635790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90E-4EAD-9E8B-C80E9601385F}"/>
                </c:ext>
              </c:extLst>
            </c:dLbl>
            <c:dLbl>
              <c:idx val="4"/>
              <c:layout>
                <c:manualLayout>
                  <c:x val="-2.1558392930913854E-17"/>
                  <c:y val="4.8543676950366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90E-4EAD-9E8B-C80E9601385F}"/>
                </c:ext>
              </c:extLst>
            </c:dLbl>
            <c:dLbl>
              <c:idx val="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5-C90E-4EAD-9E8B-C80E9601385F}"/>
                </c:ext>
              </c:extLst>
            </c:dLbl>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6-C90E-4EAD-9E8B-C80E960138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'4【SQ3】'!$C$36:$C$38</c:f>
              <c:strCache>
                <c:ptCount val="3"/>
                <c:pt idx="0">
                  <c:v>男性・管理職/総合職(n=180)</c:v>
                </c:pt>
                <c:pt idx="1">
                  <c:v>女性・管理職/総合職(n=82)</c:v>
                </c:pt>
                <c:pt idx="2">
                  <c:v>女性・一般職(n=138)</c:v>
                </c:pt>
              </c:strCache>
            </c:strRef>
          </c:cat>
          <c:val>
            <c:numRef>
              <c:f>'4【SQ3】'!$D$36:$D$38</c:f>
              <c:numCache>
                <c:formatCode>0.0_ </c:formatCode>
                <c:ptCount val="3"/>
                <c:pt idx="0">
                  <c:v>33.888888888888893</c:v>
                </c:pt>
                <c:pt idx="1">
                  <c:v>34.146341463414636</c:v>
                </c:pt>
                <c:pt idx="2">
                  <c:v>15.942028985507244</c:v>
                </c:pt>
              </c:numCache>
            </c:numRef>
          </c:val>
          <c:extLst>
            <c:ext xmlns:c16="http://schemas.microsoft.com/office/drawing/2014/chart" uri="{C3380CC4-5D6E-409C-BE32-E72D297353CC}">
              <c16:uniqueId val="{00000007-C90E-4EAD-9E8B-C80E9601385F}"/>
            </c:ext>
          </c:extLst>
        </c:ser>
        <c:ser>
          <c:idx val="1"/>
          <c:order val="1"/>
          <c:tx>
            <c:strRef>
              <c:f>'4【SQ3】'!$E$35</c:f>
              <c:strCache>
                <c:ptCount val="1"/>
                <c:pt idx="0">
                  <c:v>契約社員</c:v>
                </c:pt>
              </c:strCache>
            </c:strRef>
          </c:tx>
          <c:spPr>
            <a:solidFill>
              <a:schemeClr val="accent1">
                <a:lumMod val="20000"/>
                <a:lumOff val="80000"/>
              </a:schemeClr>
            </a:solidFill>
            <a:ln>
              <a:solidFill>
                <a:schemeClr val="accent1"/>
              </a:solidFill>
            </a:ln>
            <a:effectLst/>
          </c:spPr>
          <c:invertIfNegative val="0"/>
          <c:dLbls>
            <c:dLbl>
              <c:idx val="1"/>
              <c:layout>
                <c:manualLayout>
                  <c:x val="2.3518518518518519E-3"/>
                  <c:y val="3.554341044172780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90E-4EAD-9E8B-C80E9601385F}"/>
                </c:ext>
              </c:extLst>
            </c:dLbl>
            <c:dLbl>
              <c:idx val="3"/>
              <c:layout>
                <c:manualLayout>
                  <c:x val="2.3518518518518519E-3"/>
                  <c:y val="9.12712286653503E-5"/>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90E-4EAD-9E8B-C80E9601385F}"/>
                </c:ext>
              </c:extLst>
            </c:dLbl>
            <c:dLbl>
              <c:idx val="5"/>
              <c:layout>
                <c:manualLayout>
                  <c:x val="-2.3518518518518736E-3"/>
                  <c:y val="2.4937494182473162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90E-4EAD-9E8B-C80E9601385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'4【SQ3】'!$C$36:$C$38</c:f>
              <c:strCache>
                <c:ptCount val="3"/>
                <c:pt idx="0">
                  <c:v>男性・管理職/総合職(n=180)</c:v>
                </c:pt>
                <c:pt idx="1">
                  <c:v>女性・管理職/総合職(n=82)</c:v>
                </c:pt>
                <c:pt idx="2">
                  <c:v>女性・一般職(n=138)</c:v>
                </c:pt>
              </c:strCache>
            </c:strRef>
          </c:cat>
          <c:val>
            <c:numRef>
              <c:f>'4【SQ3】'!$E$36:$E$38</c:f>
              <c:numCache>
                <c:formatCode>0.0_ </c:formatCode>
                <c:ptCount val="3"/>
                <c:pt idx="0">
                  <c:v>51.111111111111107</c:v>
                </c:pt>
                <c:pt idx="1">
                  <c:v>23.170731707317074</c:v>
                </c:pt>
                <c:pt idx="2">
                  <c:v>25.362318840579711</c:v>
                </c:pt>
              </c:numCache>
            </c:numRef>
          </c:val>
          <c:extLst>
            <c:ext xmlns:c16="http://schemas.microsoft.com/office/drawing/2014/chart" uri="{C3380CC4-5D6E-409C-BE32-E72D297353CC}">
              <c16:uniqueId val="{0000000B-C90E-4EAD-9E8B-C80E9601385F}"/>
            </c:ext>
          </c:extLst>
        </c:ser>
        <c:ser>
          <c:idx val="2"/>
          <c:order val="2"/>
          <c:tx>
            <c:strRef>
              <c:f>'4【SQ3】'!$F$35</c:f>
              <c:strCache>
                <c:ptCount val="1"/>
                <c:pt idx="0">
                  <c:v>派遣社員</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'4【SQ3】'!$C$36:$C$38</c:f>
              <c:strCache>
                <c:ptCount val="3"/>
                <c:pt idx="0">
                  <c:v>男性・管理職/総合職(n=180)</c:v>
                </c:pt>
                <c:pt idx="1">
                  <c:v>女性・管理職/総合職(n=82)</c:v>
                </c:pt>
                <c:pt idx="2">
                  <c:v>女性・一般職(n=138)</c:v>
                </c:pt>
              </c:strCache>
            </c:strRef>
          </c:cat>
          <c:val>
            <c:numRef>
              <c:f>'4【SQ3】'!$F$36:$F$38</c:f>
              <c:numCache>
                <c:formatCode>0.0_ </c:formatCode>
                <c:ptCount val="3"/>
                <c:pt idx="0">
                  <c:v>0.55555555555555558</c:v>
                </c:pt>
                <c:pt idx="1">
                  <c:v>1.2195121951219512</c:v>
                </c:pt>
                <c:pt idx="2">
                  <c:v>3.6231884057971016</c:v>
                </c:pt>
              </c:numCache>
            </c:numRef>
          </c:val>
          <c:extLst>
            <c:ext xmlns:c16="http://schemas.microsoft.com/office/drawing/2014/chart" uri="{C3380CC4-5D6E-409C-BE32-E72D297353CC}">
              <c16:uniqueId val="{0000000C-C90E-4EAD-9E8B-C80E9601385F}"/>
            </c:ext>
          </c:extLst>
        </c:ser>
        <c:ser>
          <c:idx val="3"/>
          <c:order val="3"/>
          <c:tx>
            <c:strRef>
              <c:f>'4【SQ3】'!$G$35</c:f>
              <c:strCache>
                <c:ptCount val="1"/>
                <c:pt idx="0">
                  <c:v>パート、アルバイト</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'4【SQ3】'!$C$36:$C$38</c:f>
              <c:strCache>
                <c:ptCount val="3"/>
                <c:pt idx="0">
                  <c:v>男性・管理職/総合職(n=180)</c:v>
                </c:pt>
                <c:pt idx="1">
                  <c:v>女性・管理職/総合職(n=82)</c:v>
                </c:pt>
                <c:pt idx="2">
                  <c:v>女性・一般職(n=138)</c:v>
                </c:pt>
              </c:strCache>
            </c:strRef>
          </c:cat>
          <c:val>
            <c:numRef>
              <c:f>'4【SQ3】'!$G$36:$G$38</c:f>
              <c:numCache>
                <c:formatCode>0.0_ </c:formatCode>
                <c:ptCount val="3"/>
                <c:pt idx="0">
                  <c:v>6.666666666666667</c:v>
                </c:pt>
                <c:pt idx="1">
                  <c:v>40.243902439024396</c:v>
                </c:pt>
                <c:pt idx="2">
                  <c:v>52.89855072463768</c:v>
                </c:pt>
              </c:numCache>
            </c:numRef>
          </c:val>
          <c:extLst>
            <c:ext xmlns:c16="http://schemas.microsoft.com/office/drawing/2014/chart" uri="{C3380CC4-5D6E-409C-BE32-E72D297353CC}">
              <c16:uniqueId val="{0000000D-C90E-4EAD-9E8B-C80E9601385F}"/>
            </c:ext>
          </c:extLst>
        </c:ser>
        <c:ser>
          <c:idx val="4"/>
          <c:order val="4"/>
          <c:tx>
            <c:strRef>
              <c:f>'4【SQ3】'!$H$35</c:f>
              <c:strCache>
                <c:ptCount val="1"/>
                <c:pt idx="0">
                  <c:v>その他</c:v>
                </c:pt>
              </c:strCache>
            </c:strRef>
          </c:tx>
          <c:spPr>
            <a:solidFill>
              <a:srgbClr val="ED7D31"/>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'4【SQ3】'!$C$36:$C$38</c:f>
              <c:strCache>
                <c:ptCount val="3"/>
                <c:pt idx="0">
                  <c:v>男性・管理職/総合職(n=180)</c:v>
                </c:pt>
                <c:pt idx="1">
                  <c:v>女性・管理職/総合職(n=82)</c:v>
                </c:pt>
                <c:pt idx="2">
                  <c:v>女性・一般職(n=138)</c:v>
                </c:pt>
              </c:strCache>
            </c:strRef>
          </c:cat>
          <c:val>
            <c:numRef>
              <c:f>'4【SQ3】'!$H$36:$H$38</c:f>
              <c:numCache>
                <c:formatCode>0.0_ </c:formatCode>
                <c:ptCount val="3"/>
                <c:pt idx="0">
                  <c:v>7.7777777777777777</c:v>
                </c:pt>
                <c:pt idx="1">
                  <c:v>1.2195121951219512</c:v>
                </c:pt>
                <c:pt idx="2">
                  <c:v>2.1739130434782608</c:v>
                </c:pt>
              </c:numCache>
            </c:numRef>
          </c:val>
          <c:extLst>
            <c:ext xmlns:c16="http://schemas.microsoft.com/office/drawing/2014/chart" uri="{C3380CC4-5D6E-409C-BE32-E72D297353CC}">
              <c16:uniqueId val="{0000000E-C90E-4EAD-9E8B-C80E9601385F}"/>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88057309354103952"/>
          <c:w val="0.99840648148148148"/>
          <c:h val="0.11942690645896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3702667763544482"/>
          <c:w val="0.79279999999999995"/>
          <c:h val="0.74072576748801922"/>
        </c:manualLayout>
      </c:layout>
      <c:barChart>
        <c:barDir val="bar"/>
        <c:grouping val="percentStacked"/>
        <c:varyColors val="0"/>
        <c:ser>
          <c:idx val="0"/>
          <c:order val="0"/>
          <c:tx>
            <c:strRef>
              <c:f>'53【Q28】'!$D$35</c:f>
              <c:strCache>
                <c:ptCount val="1"/>
                <c:pt idx="0">
                  <c:v>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'53【Q28】'!$B$36:$C$38</c:f>
              <c:strCache>
                <c:ptCount val="3"/>
                <c:pt idx="0">
                  <c:v>男性・管理職/総合職(n=180)</c:v>
                </c:pt>
                <c:pt idx="1">
                  <c:v>女性・管理職/総合職(n=82)</c:v>
                </c:pt>
                <c:pt idx="2">
                  <c:v>女性・一般職(n=138)</c:v>
                </c:pt>
              </c:strCache>
            </c:strRef>
          </c:cat>
          <c:val>
            <c:numRef>
              <c:f>'53【Q28】'!$D$36:$D$38</c:f>
              <c:numCache>
                <c:formatCode>0.0_ </c:formatCode>
                <c:ptCount val="3"/>
                <c:pt idx="0">
                  <c:v>31.666666666666664</c:v>
                </c:pt>
                <c:pt idx="1">
                  <c:v>24.390243902439025</c:v>
                </c:pt>
                <c:pt idx="2">
                  <c:v>12.318840579710146</c:v>
                </c:pt>
              </c:numCache>
            </c:numRef>
          </c:val>
          <c:extLst>
            <c:ext xmlns:c16="http://schemas.microsoft.com/office/drawing/2014/chart" uri="{C3380CC4-5D6E-409C-BE32-E72D297353CC}">
              <c16:uniqueId val="{00000000-F605-4B73-9EF0-61372DABAF63}"/>
            </c:ext>
          </c:extLst>
        </c:ser>
        <c:ser>
          <c:idx val="1"/>
          <c:order val="1"/>
          <c:tx>
            <c:strRef>
              <c:f>'53【Q28】'!$E$35</c:f>
              <c:strCache>
                <c:ptCount val="1"/>
                <c:pt idx="0">
                  <c:v>どちらかと言えばある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'53【Q28】'!$B$36:$C$38</c:f>
              <c:strCache>
                <c:ptCount val="3"/>
                <c:pt idx="0">
                  <c:v>男性・管理職/総合職(n=180)</c:v>
                </c:pt>
                <c:pt idx="1">
                  <c:v>女性・管理職/総合職(n=82)</c:v>
                </c:pt>
                <c:pt idx="2">
                  <c:v>女性・一般職(n=138)</c:v>
                </c:pt>
              </c:strCache>
            </c:strRef>
          </c:cat>
          <c:val>
            <c:numRef>
              <c:f>'53【Q28】'!$E$36:$E$38</c:f>
              <c:numCache>
                <c:formatCode>0.0_ </c:formatCode>
                <c:ptCount val="3"/>
                <c:pt idx="0">
                  <c:v>47.222222222222221</c:v>
                </c:pt>
                <c:pt idx="1">
                  <c:v>53.658536585365859</c:v>
                </c:pt>
                <c:pt idx="2">
                  <c:v>42.028985507246375</c:v>
                </c:pt>
              </c:numCache>
            </c:numRef>
          </c:val>
          <c:extLst>
            <c:ext xmlns:c16="http://schemas.microsoft.com/office/drawing/2014/chart" uri="{C3380CC4-5D6E-409C-BE32-E72D297353CC}">
              <c16:uniqueId val="{00000001-F605-4B73-9EF0-61372DABAF63}"/>
            </c:ext>
          </c:extLst>
        </c:ser>
        <c:ser>
          <c:idx val="2"/>
          <c:order val="2"/>
          <c:tx>
            <c:strRef>
              <c:f>'53【Q28】'!$F$35</c:f>
              <c:strCache>
                <c:ptCount val="1"/>
                <c:pt idx="0">
                  <c:v>どちらかと言えばない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'53【Q28】'!$B$36:$C$38</c:f>
              <c:strCache>
                <c:ptCount val="3"/>
                <c:pt idx="0">
                  <c:v>男性・管理職/総合職(n=180)</c:v>
                </c:pt>
                <c:pt idx="1">
                  <c:v>女性・管理職/総合職(n=82)</c:v>
                </c:pt>
                <c:pt idx="2">
                  <c:v>女性・一般職(n=138)</c:v>
                </c:pt>
              </c:strCache>
            </c:strRef>
          </c:cat>
          <c:val>
            <c:numRef>
              <c:f>'53【Q28】'!$F$36:$F$38</c:f>
              <c:numCache>
                <c:formatCode>0.0_ </c:formatCode>
                <c:ptCount val="3"/>
                <c:pt idx="0">
                  <c:v>11.666666666666666</c:v>
                </c:pt>
                <c:pt idx="1">
                  <c:v>8.536585365853659</c:v>
                </c:pt>
                <c:pt idx="2">
                  <c:v>20.289855072463769</c:v>
                </c:pt>
              </c:numCache>
            </c:numRef>
          </c:val>
          <c:extLst>
            <c:ext xmlns:c16="http://schemas.microsoft.com/office/drawing/2014/chart" uri="{C3380CC4-5D6E-409C-BE32-E72D297353CC}">
              <c16:uniqueId val="{00000002-F605-4B73-9EF0-61372DABAF63}"/>
            </c:ext>
          </c:extLst>
        </c:ser>
        <c:ser>
          <c:idx val="3"/>
          <c:order val="3"/>
          <c:tx>
            <c:strRef>
              <c:f>'53【Q28】'!$G$35</c:f>
              <c:strCache>
                <c:ptCount val="1"/>
                <c:pt idx="0">
                  <c:v>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'53【Q28】'!$B$36:$C$38</c:f>
              <c:strCache>
                <c:ptCount val="3"/>
                <c:pt idx="0">
                  <c:v>男性・管理職/総合職(n=180)</c:v>
                </c:pt>
                <c:pt idx="1">
                  <c:v>女性・管理職/総合職(n=82)</c:v>
                </c:pt>
                <c:pt idx="2">
                  <c:v>女性・一般職(n=138)</c:v>
                </c:pt>
              </c:strCache>
            </c:strRef>
          </c:cat>
          <c:val>
            <c:numRef>
              <c:f>'53【Q28】'!$G$36:$G$38</c:f>
              <c:numCache>
                <c:formatCode>0.0_ </c:formatCode>
                <c:ptCount val="3"/>
                <c:pt idx="0">
                  <c:v>3.8888888888888888</c:v>
                </c:pt>
                <c:pt idx="1">
                  <c:v>4.8780487804878048</c:v>
                </c:pt>
                <c:pt idx="2">
                  <c:v>10.869565217391305</c:v>
                </c:pt>
              </c:numCache>
            </c:numRef>
          </c:val>
          <c:extLst>
            <c:ext xmlns:c16="http://schemas.microsoft.com/office/drawing/2014/chart" uri="{C3380CC4-5D6E-409C-BE32-E72D297353CC}">
              <c16:uniqueId val="{00000003-F605-4B73-9EF0-61372DABAF63}"/>
            </c:ext>
          </c:extLst>
        </c:ser>
        <c:ser>
          <c:idx val="4"/>
          <c:order val="4"/>
          <c:tx>
            <c:strRef>
              <c:f>'53【Q28】'!$H$35</c:f>
              <c:strCache>
                <c:ptCount val="1"/>
                <c:pt idx="0">
                  <c:v>考えたことがない</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'53【Q28】'!$B$36:$C$38</c:f>
              <c:strCache>
                <c:ptCount val="3"/>
                <c:pt idx="0">
                  <c:v>男性・管理職/総合職(n=180)</c:v>
                </c:pt>
                <c:pt idx="1">
                  <c:v>女性・管理職/総合職(n=82)</c:v>
                </c:pt>
                <c:pt idx="2">
                  <c:v>女性・一般職(n=138)</c:v>
                </c:pt>
              </c:strCache>
            </c:strRef>
          </c:cat>
          <c:val>
            <c:numRef>
              <c:f>'53【Q28】'!$H$36:$H$38</c:f>
              <c:numCache>
                <c:formatCode>0.0_ </c:formatCode>
                <c:ptCount val="3"/>
                <c:pt idx="0">
                  <c:v>5.5555555555555554</c:v>
                </c:pt>
                <c:pt idx="1">
                  <c:v>8.536585365853659</c:v>
                </c:pt>
                <c:pt idx="2">
                  <c:v>14.492753623188406</c:v>
                </c:pt>
              </c:numCache>
            </c:numRef>
          </c:val>
          <c:extLst>
            <c:ext xmlns:c16="http://schemas.microsoft.com/office/drawing/2014/chart" uri="{C3380CC4-5D6E-409C-BE32-E72D297353CC}">
              <c16:uniqueId val="{00000004-F605-4B73-9EF0-61372DABAF63}"/>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9673104294798966"/>
          <c:w val="0.99840648148148148"/>
          <c:h val="0.1004463248064141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'54【Q29】'!$F$30:$I$30</c:f>
              <c:numCache>
                <c:formatCode>0.0_ </c:formatCode>
                <c:ptCount val="4"/>
                <c:pt idx="0">
                  <c:v>32.653061224489797</c:v>
                </c:pt>
                <c:pt idx="1">
                  <c:v>51.360544217687078</c:v>
                </c:pt>
                <c:pt idx="2">
                  <c:v>10.884353741496598</c:v>
                </c:pt>
                <c:pt idx="3">
                  <c:v>5.1020408163265305</c:v>
                </c:pt>
              </c:numCache>
            </c:numRef>
          </c:val>
          <c:extLst>
            <c:ext xmlns:c16="http://schemas.microsoft.com/office/drawing/2014/chart" uri="{C3380CC4-5D6E-409C-BE32-E72D297353CC}">
              <c16:uniqueId val="{00000005-3D56-4E76-9EBD-D03A5C2B244E}"/>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'54【Q29】'!$F$28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'54【Q29】'!$F$30:$F$33</c:f>
              <c:numCache>
                <c:formatCode>0.0_ </c:formatCode>
                <c:ptCount val="4"/>
                <c:pt idx="0">
                  <c:v>32.653061224489797</c:v>
                </c:pt>
                <c:pt idx="1">
                  <c:v>37.323943661971832</c:v>
                </c:pt>
                <c:pt idx="2">
                  <c:v>26.5625</c:v>
                </c:pt>
                <c:pt idx="3">
                  <c:v>26.666666666666668</c:v>
                </c:pt>
              </c:numCache>
            </c:numRef>
          </c:val>
          <c:extLst>
            <c:ext xmlns:c16="http://schemas.microsoft.com/office/drawing/2014/chart" uri="{C3380CC4-5D6E-409C-BE32-E72D297353CC}">
              <c16:uniqueId val="{00000001-CD50-40F5-A5E0-04CCF0241FB6}"/>
            </c:ext>
          </c:extLst>
        </c:ser>
        <c:ser>
          <c:idx val="1"/>
          <c:order val="1"/>
          <c:tx>
            <c:strRef>
              <c:f>'54【Q29】'!$G$28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'54【Q29】'!$G$30:$G$33</c:f>
              <c:numCache>
                <c:formatCode>0.0_ </c:formatCode>
                <c:ptCount val="4"/>
                <c:pt idx="0">
                  <c:v>51.360544217687078</c:v>
                </c:pt>
                <c:pt idx="1">
                  <c:v>43.661971830985912</c:v>
                </c:pt>
                <c:pt idx="2">
                  <c:v>62.5</c:v>
                </c:pt>
                <c:pt idx="3">
                  <c:v>58.666666666666664</c:v>
                </c:pt>
              </c:numCache>
            </c:numRef>
          </c:val>
          <c:extLst>
            <c:ext xmlns:c16="http://schemas.microsoft.com/office/drawing/2014/chart" uri="{C3380CC4-5D6E-409C-BE32-E72D297353CC}">
              <c16:uniqueId val="{00000002-CD50-40F5-A5E0-04CCF0241FB6}"/>
            </c:ext>
          </c:extLst>
        </c:ser>
        <c:ser>
          <c:idx val="2"/>
          <c:order val="2"/>
          <c:tx>
            <c:strRef>
              <c:f>'54【Q29】'!$H$28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'54【Q29】'!$H$30:$H$33</c:f>
              <c:numCache>
                <c:formatCode>0.0_ </c:formatCode>
                <c:ptCount val="4"/>
                <c:pt idx="0">
                  <c:v>10.884353741496598</c:v>
                </c:pt>
                <c:pt idx="1">
                  <c:v>12.676056338028168</c:v>
                </c:pt>
                <c:pt idx="2">
                  <c:v>3.125</c:v>
                </c:pt>
                <c:pt idx="3">
                  <c:v>13.333333333333334</c:v>
                </c:pt>
              </c:numCache>
            </c:numRef>
          </c:val>
          <c:extLst>
            <c:ext xmlns:c16="http://schemas.microsoft.com/office/drawing/2014/chart" uri="{C3380CC4-5D6E-409C-BE32-E72D297353CC}">
              <c16:uniqueId val="{00000003-CD50-40F5-A5E0-04CCF0241FB6}"/>
            </c:ext>
          </c:extLst>
        </c:ser>
        <c:ser>
          <c:idx val="3"/>
          <c:order val="3"/>
          <c:tx>
            <c:strRef>
              <c:f>'54【Q29】'!$I$28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'54【Q29】'!$I$30:$I$33</c:f>
              <c:numCache>
                <c:formatCode>0.0_ </c:formatCode>
                <c:ptCount val="4"/>
                <c:pt idx="0">
                  <c:v>5.1020408163265305</c:v>
                </c:pt>
                <c:pt idx="1">
                  <c:v>6.3380281690140841</c:v>
                </c:pt>
                <c:pt idx="2">
                  <c:v>7.8125</c:v>
                </c:pt>
                <c:pt idx="3">
                  <c:v>1.3333333333333335</c:v>
                </c:pt>
              </c:numCache>
            </c:numRef>
          </c:val>
          <c:extLst>
            <c:ext xmlns:c16="http://schemas.microsoft.com/office/drawing/2014/chart" uri="{C3380CC4-5D6E-409C-BE32-E72D297353CC}">
              <c16:uniqueId val="{00000004-CD50-40F5-A5E0-04CCF0241FB6}"/>
            </c:ext>
          </c:extLst>
        </c:ser>
        <c:dLbls>
          <c:showLegendKey val="0"/>
          <c:showVal val="0"/>
          <c:showCatName val="0"/>
          <c:showSerName val="0"/>
          <c:showPercent val="0"/>
          <c:showBubbleSize val="0"/>
        </c:dLbls>
        <c:gapWidth val="30"/>
        <c:overlap val="100"/>
        <c:axId val="2009526768"/>
        <c:axId val="2009527600"/>
      </c:barChart>
      <c:catAx>
        <c:axId val="2009526768"/>
        <c:scaling>
          <c:orientation val="maxMin"/>
        </c:scaling>
        <c:delete val="1"/>
        <c:axPos val="l"/>
        <c:majorTickMark val="out"/>
        <c:minorTickMark val="none"/>
        <c:tickLblPos val="nextTo"/>
        <c:crossAx val="2009527600"/>
        <c:crosses val="autoZero"/>
        <c:auto val="1"/>
        <c:lblAlgn val="ctr"/>
        <c:lblOffset val="100"/>
        <c:tickLblSkip val="3"/>
        <c:tickMarkSkip val="1"/>
        <c:noMultiLvlLbl val="0"/>
      </c:catAx>
      <c:valAx>
        <c:axId val="2009527600"/>
        <c:scaling>
          <c:orientation val="minMax"/>
          <c:min val="0"/>
        </c:scaling>
        <c:delete val="1"/>
        <c:axPos val="t"/>
        <c:numFmt formatCode="0%" sourceLinked="1"/>
        <c:majorTickMark val="out"/>
        <c:minorTickMark val="none"/>
        <c:tickLblPos val="nextTo"/>
        <c:crossAx val="2009526768"/>
        <c:crossesAt val="1"/>
        <c:crossBetween val="between"/>
      </c:valAx>
      <c:spPr>
        <a:noFill/>
        <a:ln w="25400">
          <a:noFill/>
        </a:ln>
      </c:spPr>
    </c:plotArea>
    <c:legend>
      <c:legendPos val="t"/>
      <c:layout>
        <c:manualLayout>
          <c:xMode val="edge"/>
          <c:yMode val="edge"/>
          <c:x val="2.8389386700634758E-2"/>
          <c:y val="0.44648329196673409"/>
          <c:w val="0.89999983710940878"/>
          <c:h val="6.9801349140784424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647981481481482"/>
          <c:y val="0.12699519301660325"/>
          <c:w val="0.79279999999999995"/>
          <c:h val="0.72485062962635294"/>
        </c:manualLayout>
      </c:layout>
      <c:barChart>
        <c:barDir val="bar"/>
        <c:grouping val="percentStacked"/>
        <c:varyColors val="0"/>
        <c:ser>
          <c:idx val="0"/>
          <c:order val="0"/>
          <c:tx>
            <c:strRef>
              <c:f>'54【Q29】'!$D$35</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'54【Q29】'!$C$36:$C$38</c:f>
              <c:strCache>
                <c:ptCount val="3"/>
                <c:pt idx="0">
                  <c:v>男性・管理職/総合職(n=142)</c:v>
                </c:pt>
                <c:pt idx="1">
                  <c:v>女性・管理職/総合職(n=64)</c:v>
                </c:pt>
                <c:pt idx="2">
                  <c:v>女性・一般職(n=75)</c:v>
                </c:pt>
              </c:strCache>
            </c:strRef>
          </c:cat>
          <c:val>
            <c:numRef>
              <c:f>'54【Q29】'!$D$36:$D$38</c:f>
              <c:numCache>
                <c:formatCode>0.0_ </c:formatCode>
                <c:ptCount val="3"/>
                <c:pt idx="0">
                  <c:v>37.323943661971832</c:v>
                </c:pt>
                <c:pt idx="1">
                  <c:v>26.5625</c:v>
                </c:pt>
                <c:pt idx="2">
                  <c:v>26.666666666666668</c:v>
                </c:pt>
              </c:numCache>
            </c:numRef>
          </c:val>
          <c:extLst>
            <c:ext xmlns:c16="http://schemas.microsoft.com/office/drawing/2014/chart" uri="{C3380CC4-5D6E-409C-BE32-E72D297353CC}">
              <c16:uniqueId val="{00000000-3F94-4291-B642-25CA9488622B}"/>
            </c:ext>
          </c:extLst>
        </c:ser>
        <c:ser>
          <c:idx val="1"/>
          <c:order val="1"/>
          <c:tx>
            <c:strRef>
              <c:f>'54【Q29】'!$E$35</c:f>
              <c:strCache>
                <c:ptCount val="1"/>
                <c:pt idx="0">
                  <c:v>ややそう思う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'54【Q29】'!$C$36:$C$38</c:f>
              <c:strCache>
                <c:ptCount val="3"/>
                <c:pt idx="0">
                  <c:v>男性・管理職/総合職(n=142)</c:v>
                </c:pt>
                <c:pt idx="1">
                  <c:v>女性・管理職/総合職(n=64)</c:v>
                </c:pt>
                <c:pt idx="2">
                  <c:v>女性・一般職(n=75)</c:v>
                </c:pt>
              </c:strCache>
            </c:strRef>
          </c:cat>
          <c:val>
            <c:numRef>
              <c:f>'54【Q29】'!$E$36:$E$38</c:f>
              <c:numCache>
                <c:formatCode>0.0_ </c:formatCode>
                <c:ptCount val="3"/>
                <c:pt idx="0">
                  <c:v>43.661971830985912</c:v>
                </c:pt>
                <c:pt idx="1">
                  <c:v>62.5</c:v>
                </c:pt>
                <c:pt idx="2">
                  <c:v>58.666666666666664</c:v>
                </c:pt>
              </c:numCache>
            </c:numRef>
          </c:val>
          <c:extLst>
            <c:ext xmlns:c16="http://schemas.microsoft.com/office/drawing/2014/chart" uri="{C3380CC4-5D6E-409C-BE32-E72D297353CC}">
              <c16:uniqueId val="{00000001-3F94-4291-B642-25CA9488622B}"/>
            </c:ext>
          </c:extLst>
        </c:ser>
        <c:ser>
          <c:idx val="2"/>
          <c:order val="2"/>
          <c:tx>
            <c:strRef>
              <c:f>'54【Q29】'!$F$35</c:f>
              <c:strCache>
                <c:ptCount val="1"/>
                <c:pt idx="0">
                  <c:v>あまりそう思わない</c:v>
                </c:pt>
              </c:strCache>
            </c:strRef>
          </c:tx>
          <c:spPr>
            <a:solidFill>
              <a:sysClr val="window" lastClr="FFFFFF"/>
            </a:solidFill>
            <a:ln>
              <a:solidFill>
                <a:schemeClr val="accent1"/>
              </a:solidFill>
            </a:ln>
            <a:effectLst/>
          </c:spPr>
          <c:invertIfNegative val="0"/>
          <c:dLbls>
            <c:dLbl>
              <c:idx val="1"/>
              <c:layout>
                <c:manualLayout>
                  <c:x val="0"/>
                  <c:y val="8.121827411167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F94-4291-B642-25CA948862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'54【Q29】'!$C$36:$C$38</c:f>
              <c:strCache>
                <c:ptCount val="3"/>
                <c:pt idx="0">
                  <c:v>男性・管理職/総合職(n=142)</c:v>
                </c:pt>
                <c:pt idx="1">
                  <c:v>女性・管理職/総合職(n=64)</c:v>
                </c:pt>
                <c:pt idx="2">
                  <c:v>女性・一般職(n=75)</c:v>
                </c:pt>
              </c:strCache>
            </c:strRef>
          </c:cat>
          <c:val>
            <c:numRef>
              <c:f>'54【Q29】'!$F$36:$F$38</c:f>
              <c:numCache>
                <c:formatCode>0.0_ </c:formatCode>
                <c:ptCount val="3"/>
                <c:pt idx="0">
                  <c:v>12.676056338028168</c:v>
                </c:pt>
                <c:pt idx="1">
                  <c:v>3.125</c:v>
                </c:pt>
                <c:pt idx="2">
                  <c:v>13.333333333333334</c:v>
                </c:pt>
              </c:numCache>
            </c:numRef>
          </c:val>
          <c:extLst>
            <c:ext xmlns:c16="http://schemas.microsoft.com/office/drawing/2014/chart" uri="{C3380CC4-5D6E-409C-BE32-E72D297353CC}">
              <c16:uniqueId val="{00000002-3F94-4291-B642-25CA9488622B}"/>
            </c:ext>
          </c:extLst>
        </c:ser>
        <c:ser>
          <c:idx val="3"/>
          <c:order val="3"/>
          <c:tx>
            <c:strRef>
              <c:f>'54【Q29】'!$G$35</c:f>
              <c:strCache>
                <c:ptCount val="1"/>
                <c:pt idx="0">
                  <c:v>そう思わない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2.3518518518518519E-3"/>
                  <c:y val="-8.90256738212292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94-4291-B642-25CA9488622B}"/>
                </c:ext>
              </c:extLst>
            </c:dLbl>
            <c:dLbl>
              <c:idx val="2"/>
              <c:layout>
                <c:manualLayout>
                  <c:x val="0"/>
                  <c:y val="8.54550541588392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94-4291-B642-25CA9488622B}"/>
                </c:ext>
              </c:extLst>
            </c:dLbl>
            <c:dLbl>
              <c:idx val="4"/>
              <c:layout>
                <c:manualLayout>
                  <c:x val="2.3518518518518519E-3"/>
                  <c:y val="4.12511325688758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F94-4291-B642-25CA9488622B}"/>
                </c:ext>
              </c:extLst>
            </c:dLbl>
            <c:dLbl>
              <c:idx val="5"/>
              <c:layout>
                <c:manualLayout>
                  <c:x val="0"/>
                  <c:y val="5.20098091957300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F94-4291-B642-25CA9488622B}"/>
                </c:ext>
              </c:extLst>
            </c:dLbl>
            <c:dLbl>
              <c:idx val="6"/>
              <c:layout>
                <c:manualLayout>
                  <c:x val="7.0555555555555554E-3"/>
                  <c:y val="4.2060960572982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F94-4291-B642-25CA9488622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'54【Q29】'!$C$36:$C$38</c:f>
              <c:strCache>
                <c:ptCount val="3"/>
                <c:pt idx="0">
                  <c:v>男性・管理職/総合職(n=142)</c:v>
                </c:pt>
                <c:pt idx="1">
                  <c:v>女性・管理職/総合職(n=64)</c:v>
                </c:pt>
                <c:pt idx="2">
                  <c:v>女性・一般職(n=75)</c:v>
                </c:pt>
              </c:strCache>
            </c:strRef>
          </c:cat>
          <c:val>
            <c:numRef>
              <c:f>'54【Q29】'!$G$36:$G$38</c:f>
              <c:numCache>
                <c:formatCode>0.0_ </c:formatCode>
                <c:ptCount val="3"/>
                <c:pt idx="0">
                  <c:v>6.3380281690140841</c:v>
                </c:pt>
                <c:pt idx="1">
                  <c:v>7.8125</c:v>
                </c:pt>
                <c:pt idx="2">
                  <c:v>1.3333333333333335</c:v>
                </c:pt>
              </c:numCache>
            </c:numRef>
          </c:val>
          <c:extLst>
            <c:ext xmlns:c16="http://schemas.microsoft.com/office/drawing/2014/chart" uri="{C3380CC4-5D6E-409C-BE32-E72D297353CC}">
              <c16:uniqueId val="{00000008-3F94-4291-B642-25CA9488622B}"/>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0"/>
          <c:y val="0.87631693246466014"/>
          <c:w val="1"/>
          <c:h val="0.1236265771347109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'55【Q30】'!$F$30:$I$30</c:f>
              <c:numCache>
                <c:formatCode>0.0_ </c:formatCode>
                <c:ptCount val="4"/>
                <c:pt idx="0">
                  <c:v>27.210884353741498</c:v>
                </c:pt>
                <c:pt idx="1">
                  <c:v>54.421768707482997</c:v>
                </c:pt>
                <c:pt idx="2">
                  <c:v>16.326530612244898</c:v>
                </c:pt>
                <c:pt idx="3">
                  <c:v>2.0408163265306123</c:v>
                </c:pt>
              </c:numCache>
            </c:numRef>
          </c:val>
          <c:extLst>
            <c:ext xmlns:c16="http://schemas.microsoft.com/office/drawing/2014/chart" uri="{C3380CC4-5D6E-409C-BE32-E72D297353CC}">
              <c16:uniqueId val="{00000005-CF8F-44E8-A4C2-BBC611D27943}"/>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'55【Q30】'!$F$28</c:f>
              <c:strCache>
                <c:ptCount val="1"/>
                <c:pt idx="0">
                  <c:v>通用すると思う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'55【Q30】'!$F$30:$F$33</c:f>
              <c:numCache>
                <c:formatCode>0.0_ </c:formatCode>
                <c:ptCount val="4"/>
                <c:pt idx="0">
                  <c:v>27.210884353741498</c:v>
                </c:pt>
                <c:pt idx="1">
                  <c:v>34.507042253521128</c:v>
                </c:pt>
                <c:pt idx="2">
                  <c:v>20.3125</c:v>
                </c:pt>
                <c:pt idx="3">
                  <c:v>20</c:v>
                </c:pt>
              </c:numCache>
            </c:numRef>
          </c:val>
          <c:extLst>
            <c:ext xmlns:c16="http://schemas.microsoft.com/office/drawing/2014/chart" uri="{C3380CC4-5D6E-409C-BE32-E72D297353CC}">
              <c16:uniqueId val="{00000001-7FF4-47E3-9E1F-E7F867C6DD34}"/>
            </c:ext>
          </c:extLst>
        </c:ser>
        <c:ser>
          <c:idx val="1"/>
          <c:order val="1"/>
          <c:tx>
            <c:strRef>
              <c:f>'55【Q30】'!$G$28</c:f>
              <c:strCache>
                <c:ptCount val="1"/>
                <c:pt idx="0">
                  <c:v>どちらかと言えば通用すると思う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'55【Q30】'!$G$30:$G$33</c:f>
              <c:numCache>
                <c:formatCode>0.0_ </c:formatCode>
                <c:ptCount val="4"/>
                <c:pt idx="0">
                  <c:v>54.421768707482997</c:v>
                </c:pt>
                <c:pt idx="1">
                  <c:v>48.591549295774648</c:v>
                </c:pt>
                <c:pt idx="2">
                  <c:v>59.375</c:v>
                </c:pt>
                <c:pt idx="3">
                  <c:v>64</c:v>
                </c:pt>
              </c:numCache>
            </c:numRef>
          </c:val>
          <c:extLst>
            <c:ext xmlns:c16="http://schemas.microsoft.com/office/drawing/2014/chart" uri="{C3380CC4-5D6E-409C-BE32-E72D297353CC}">
              <c16:uniqueId val="{00000002-7FF4-47E3-9E1F-E7F867C6DD34}"/>
            </c:ext>
          </c:extLst>
        </c:ser>
        <c:ser>
          <c:idx val="2"/>
          <c:order val="2"/>
          <c:tx>
            <c:strRef>
              <c:f>'55【Q30】'!$H$28</c:f>
              <c:strCache>
                <c:ptCount val="1"/>
                <c:pt idx="0">
                  <c:v>どちらかと言えば通用しないと思う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'55【Q30】'!$H$30:$H$33</c:f>
              <c:numCache>
                <c:formatCode>0.0_ </c:formatCode>
                <c:ptCount val="4"/>
                <c:pt idx="0">
                  <c:v>16.326530612244898</c:v>
                </c:pt>
                <c:pt idx="1">
                  <c:v>15.492957746478872</c:v>
                </c:pt>
                <c:pt idx="2">
                  <c:v>15.625</c:v>
                </c:pt>
                <c:pt idx="3">
                  <c:v>14.666666666666666</c:v>
                </c:pt>
              </c:numCache>
            </c:numRef>
          </c:val>
          <c:extLst>
            <c:ext xmlns:c16="http://schemas.microsoft.com/office/drawing/2014/chart" uri="{C3380CC4-5D6E-409C-BE32-E72D297353CC}">
              <c16:uniqueId val="{00000003-7FF4-47E3-9E1F-E7F867C6DD34}"/>
            </c:ext>
          </c:extLst>
        </c:ser>
        <c:ser>
          <c:idx val="3"/>
          <c:order val="3"/>
          <c:tx>
            <c:strRef>
              <c:f>'55【Q30】'!$I$28</c:f>
              <c:strCache>
                <c:ptCount val="1"/>
                <c:pt idx="0">
                  <c:v>通用しないと思う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'55【Q30】'!$I$30:$I$33</c:f>
              <c:numCache>
                <c:formatCode>0.0_ </c:formatCode>
                <c:ptCount val="4"/>
                <c:pt idx="0">
                  <c:v>2.0408163265306123</c:v>
                </c:pt>
                <c:pt idx="1">
                  <c:v>1.4084507042253522</c:v>
                </c:pt>
                <c:pt idx="2">
                  <c:v>4.6875</c:v>
                </c:pt>
                <c:pt idx="3">
                  <c:v>1.3333333333333335</c:v>
                </c:pt>
              </c:numCache>
            </c:numRef>
          </c:val>
          <c:extLst>
            <c:ext xmlns:c16="http://schemas.microsoft.com/office/drawing/2014/chart" uri="{C3380CC4-5D6E-409C-BE32-E72D297353CC}">
              <c16:uniqueId val="{00000004-7FF4-47E3-9E1F-E7F867C6DD34}"/>
            </c:ext>
          </c:extLst>
        </c:ser>
        <c:dLbls>
          <c:showLegendKey val="0"/>
          <c:showVal val="0"/>
          <c:showCatName val="0"/>
          <c:showSerName val="0"/>
          <c:showPercent val="0"/>
          <c:showBubbleSize val="0"/>
        </c:dLbls>
        <c:gapWidth val="30"/>
        <c:overlap val="100"/>
        <c:axId val="2009530096"/>
        <c:axId val="2009530512"/>
      </c:barChart>
      <c:catAx>
        <c:axId val="2009530096"/>
        <c:scaling>
          <c:orientation val="maxMin"/>
        </c:scaling>
        <c:delete val="1"/>
        <c:axPos val="l"/>
        <c:majorTickMark val="out"/>
        <c:minorTickMark val="none"/>
        <c:tickLblPos val="nextTo"/>
        <c:crossAx val="2009530512"/>
        <c:crosses val="autoZero"/>
        <c:auto val="1"/>
        <c:lblAlgn val="ctr"/>
        <c:lblOffset val="100"/>
        <c:tickLblSkip val="3"/>
        <c:tickMarkSkip val="1"/>
        <c:noMultiLvlLbl val="0"/>
      </c:catAx>
      <c:valAx>
        <c:axId val="2009530512"/>
        <c:scaling>
          <c:orientation val="minMax"/>
          <c:min val="0"/>
        </c:scaling>
        <c:delete val="1"/>
        <c:axPos val="t"/>
        <c:numFmt formatCode="0%" sourceLinked="1"/>
        <c:majorTickMark val="out"/>
        <c:minorTickMark val="none"/>
        <c:tickLblPos val="nextTo"/>
        <c:crossAx val="2009530096"/>
        <c:crossesAt val="1"/>
        <c:crossBetween val="between"/>
      </c:valAx>
      <c:spPr>
        <a:noFill/>
        <a:ln w="25400">
          <a:noFill/>
        </a:ln>
      </c:spPr>
    </c:plotArea>
    <c:legend>
      <c:legendPos val="t"/>
      <c:layout>
        <c:manualLayout>
          <c:xMode val="edge"/>
          <c:yMode val="edge"/>
          <c:x val="0.25078018775700356"/>
          <c:y val="0.2428693526689511"/>
          <c:w val="0.45521823499667119"/>
          <c:h val="0.2734152884385673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7.8472173693882985E-2"/>
          <c:w val="0.79279999999999995"/>
          <c:h val="0.82032783041285651"/>
        </c:manualLayout>
      </c:layout>
      <c:barChart>
        <c:barDir val="bar"/>
        <c:grouping val="percentStacked"/>
        <c:varyColors val="0"/>
        <c:ser>
          <c:idx val="0"/>
          <c:order val="0"/>
          <c:tx>
            <c:strRef>
              <c:f>'55【Q30】'!$D$35</c:f>
              <c:strCache>
                <c:ptCount val="1"/>
                <c:pt idx="0">
                  <c:v>通用すると思う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'55【Q30】'!$C$36:$C$38</c:f>
              <c:strCache>
                <c:ptCount val="3"/>
                <c:pt idx="0">
                  <c:v>男性・管理職/総合職(n=142)</c:v>
                </c:pt>
                <c:pt idx="1">
                  <c:v>女性・管理職/総合職(n=64)</c:v>
                </c:pt>
                <c:pt idx="2">
                  <c:v>女性・一般職(n=75)</c:v>
                </c:pt>
              </c:strCache>
            </c:strRef>
          </c:cat>
          <c:val>
            <c:numRef>
              <c:f>'55【Q30】'!$D$36:$D$38</c:f>
              <c:numCache>
                <c:formatCode>0.0_ </c:formatCode>
                <c:ptCount val="3"/>
                <c:pt idx="0">
                  <c:v>34.507042253521128</c:v>
                </c:pt>
                <c:pt idx="1">
                  <c:v>20.3125</c:v>
                </c:pt>
                <c:pt idx="2">
                  <c:v>20</c:v>
                </c:pt>
              </c:numCache>
            </c:numRef>
          </c:val>
          <c:extLst>
            <c:ext xmlns:c16="http://schemas.microsoft.com/office/drawing/2014/chart" uri="{C3380CC4-5D6E-409C-BE32-E72D297353CC}">
              <c16:uniqueId val="{00000000-A2FC-4213-97EB-7CE8DEE00C94}"/>
            </c:ext>
          </c:extLst>
        </c:ser>
        <c:ser>
          <c:idx val="1"/>
          <c:order val="1"/>
          <c:tx>
            <c:strRef>
              <c:f>'55【Q30】'!$E$35</c:f>
              <c:strCache>
                <c:ptCount val="1"/>
                <c:pt idx="0">
                  <c:v>どちらかと言えば通用すると思う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'55【Q30】'!$C$36:$C$38</c:f>
              <c:strCache>
                <c:ptCount val="3"/>
                <c:pt idx="0">
                  <c:v>男性・管理職/総合職(n=142)</c:v>
                </c:pt>
                <c:pt idx="1">
                  <c:v>女性・管理職/総合職(n=64)</c:v>
                </c:pt>
                <c:pt idx="2">
                  <c:v>女性・一般職(n=75)</c:v>
                </c:pt>
              </c:strCache>
            </c:strRef>
          </c:cat>
          <c:val>
            <c:numRef>
              <c:f>'55【Q30】'!$E$36:$E$38</c:f>
              <c:numCache>
                <c:formatCode>0.0_ </c:formatCode>
                <c:ptCount val="3"/>
                <c:pt idx="0">
                  <c:v>48.591549295774648</c:v>
                </c:pt>
                <c:pt idx="1">
                  <c:v>59.375</c:v>
                </c:pt>
                <c:pt idx="2">
                  <c:v>64</c:v>
                </c:pt>
              </c:numCache>
            </c:numRef>
          </c:val>
          <c:extLst>
            <c:ext xmlns:c16="http://schemas.microsoft.com/office/drawing/2014/chart" uri="{C3380CC4-5D6E-409C-BE32-E72D297353CC}">
              <c16:uniqueId val="{00000001-A2FC-4213-97EB-7CE8DEE00C94}"/>
            </c:ext>
          </c:extLst>
        </c:ser>
        <c:ser>
          <c:idx val="2"/>
          <c:order val="2"/>
          <c:tx>
            <c:strRef>
              <c:f>'55【Q30】'!$F$35</c:f>
              <c:strCache>
                <c:ptCount val="1"/>
                <c:pt idx="0">
                  <c:v>どちらかと言えば通用しないと思う</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'55【Q30】'!$C$36:$C$38</c:f>
              <c:strCache>
                <c:ptCount val="3"/>
                <c:pt idx="0">
                  <c:v>男性・管理職/総合職(n=142)</c:v>
                </c:pt>
                <c:pt idx="1">
                  <c:v>女性・管理職/総合職(n=64)</c:v>
                </c:pt>
                <c:pt idx="2">
                  <c:v>女性・一般職(n=75)</c:v>
                </c:pt>
              </c:strCache>
            </c:strRef>
          </c:cat>
          <c:val>
            <c:numRef>
              <c:f>'55【Q30】'!$F$36:$F$38</c:f>
              <c:numCache>
                <c:formatCode>0.0_ </c:formatCode>
                <c:ptCount val="3"/>
                <c:pt idx="0">
                  <c:v>15.492957746478872</c:v>
                </c:pt>
                <c:pt idx="1">
                  <c:v>15.625</c:v>
                </c:pt>
                <c:pt idx="2">
                  <c:v>14.666666666666666</c:v>
                </c:pt>
              </c:numCache>
            </c:numRef>
          </c:val>
          <c:extLst>
            <c:ext xmlns:c16="http://schemas.microsoft.com/office/drawing/2014/chart" uri="{C3380CC4-5D6E-409C-BE32-E72D297353CC}">
              <c16:uniqueId val="{00000002-A2FC-4213-97EB-7CE8DEE00C94}"/>
            </c:ext>
          </c:extLst>
        </c:ser>
        <c:ser>
          <c:idx val="3"/>
          <c:order val="3"/>
          <c:tx>
            <c:strRef>
              <c:f>'55【Q30】'!$G$35</c:f>
              <c:strCache>
                <c:ptCount val="1"/>
                <c:pt idx="0">
                  <c:v>通用しないと思う</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0"/>
              <c:layout>
                <c:manualLayout>
                  <c:x val="0"/>
                  <c:y val="4.6267056630281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2FC-4213-97EB-7CE8DEE00C94}"/>
                </c:ext>
              </c:extLst>
            </c:dLbl>
            <c:dLbl>
              <c:idx val="1"/>
              <c:layout>
                <c:manualLayout>
                  <c:x val="-1.7246714344731083E-16"/>
                  <c:y val="5.12884132716394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2FC-4213-97EB-7CE8DEE00C94}"/>
                </c:ext>
              </c:extLst>
            </c:dLbl>
            <c:dLbl>
              <c:idx val="2"/>
              <c:layout>
                <c:manualLayout>
                  <c:x val="7.0555555555553828E-3"/>
                  <c:y val="5.59020200695528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FC-4213-97EB-7CE8DEE00C94}"/>
                </c:ext>
              </c:extLst>
            </c:dLbl>
            <c:dLbl>
              <c:idx val="3"/>
              <c:layout>
                <c:manualLayout>
                  <c:x val="4.7037037037037039E-3"/>
                  <c:y val="4.32840403162587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2FC-4213-97EB-7CE8DEE00C94}"/>
                </c:ext>
              </c:extLst>
            </c:dLbl>
            <c:dLbl>
              <c:idx val="4"/>
              <c:layout>
                <c:manualLayout>
                  <c:x val="9.4074074074072343E-3"/>
                  <c:y val="5.59020200695527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FC-4213-97EB-7CE8DEE00C94}"/>
                </c:ext>
              </c:extLst>
            </c:dLbl>
            <c:dLbl>
              <c:idx val="5"/>
              <c:layout>
                <c:manualLayout>
                  <c:x val="7.0555555555553828E-3"/>
                  <c:y val="4.28766782571659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2FC-4213-97EB-7CE8DEE00C94}"/>
                </c:ext>
              </c:extLst>
            </c:dLbl>
            <c:dLbl>
              <c:idx val="6"/>
              <c:layout>
                <c:manualLayout>
                  <c:x val="7.0555555555555554E-3"/>
                  <c:y val="4.2060960572982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FC-4213-97EB-7CE8DEE00C9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'55【Q30】'!$C$36:$C$38</c:f>
              <c:strCache>
                <c:ptCount val="3"/>
                <c:pt idx="0">
                  <c:v>男性・管理職/総合職(n=142)</c:v>
                </c:pt>
                <c:pt idx="1">
                  <c:v>女性・管理職/総合職(n=64)</c:v>
                </c:pt>
                <c:pt idx="2">
                  <c:v>女性・一般職(n=75)</c:v>
                </c:pt>
              </c:strCache>
            </c:strRef>
          </c:cat>
          <c:val>
            <c:numRef>
              <c:f>'55【Q30】'!$G$36:$G$38</c:f>
              <c:numCache>
                <c:formatCode>0.0_ </c:formatCode>
                <c:ptCount val="3"/>
                <c:pt idx="0">
                  <c:v>1.4084507042253522</c:v>
                </c:pt>
                <c:pt idx="1">
                  <c:v>4.6875</c:v>
                </c:pt>
                <c:pt idx="2">
                  <c:v>1.3333333333333335</c:v>
                </c:pt>
              </c:numCache>
            </c:numRef>
          </c:val>
          <c:extLst>
            <c:ext xmlns:c16="http://schemas.microsoft.com/office/drawing/2014/chart" uri="{C3380CC4-5D6E-409C-BE32-E72D297353CC}">
              <c16:uniqueId val="{0000000A-A2FC-4213-97EB-7CE8DEE00C94}"/>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91619999423731724"/>
          <c:w val="0.99840648148148148"/>
          <c:h val="8.374337250080891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'56【Q31】'!$F$30:$I$30</c:f>
              <c:numCache>
                <c:formatCode>0.0_ </c:formatCode>
                <c:ptCount val="4"/>
                <c:pt idx="0">
                  <c:v>11.111111111111111</c:v>
                </c:pt>
                <c:pt idx="1">
                  <c:v>39.952718676122934</c:v>
                </c:pt>
                <c:pt idx="2">
                  <c:v>38.297872340425535</c:v>
                </c:pt>
                <c:pt idx="3">
                  <c:v>10.638297872340425</c:v>
                </c:pt>
              </c:numCache>
            </c:numRef>
          </c:val>
          <c:extLst>
            <c:ext xmlns:c16="http://schemas.microsoft.com/office/drawing/2014/chart" uri="{C3380CC4-5D6E-409C-BE32-E72D297353CC}">
              <c16:uniqueId val="{00000005-AD74-42CD-BDEA-B64FCA71E161}"/>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'56【Q31】'!$F$28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'56【Q31】'!$F$30:$F$33</c:f>
              <c:numCache>
                <c:formatCode>0.0_ </c:formatCode>
                <c:ptCount val="4"/>
                <c:pt idx="0">
                  <c:v>11.111111111111111</c:v>
                </c:pt>
                <c:pt idx="1">
                  <c:v>16.111111111111111</c:v>
                </c:pt>
                <c:pt idx="2">
                  <c:v>8.536585365853659</c:v>
                </c:pt>
                <c:pt idx="3">
                  <c:v>6.5217391304347823</c:v>
                </c:pt>
              </c:numCache>
            </c:numRef>
          </c:val>
          <c:extLst>
            <c:ext xmlns:c16="http://schemas.microsoft.com/office/drawing/2014/chart" uri="{C3380CC4-5D6E-409C-BE32-E72D297353CC}">
              <c16:uniqueId val="{00000001-3C7C-4ECC-B672-C3FD379EC328}"/>
            </c:ext>
          </c:extLst>
        </c:ser>
        <c:ser>
          <c:idx val="1"/>
          <c:order val="1"/>
          <c:tx>
            <c:strRef>
              <c:f>'56【Q31】'!$G$28</c:f>
              <c:strCache>
                <c:ptCount val="1"/>
                <c:pt idx="0">
                  <c:v>ややそう思う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'56【Q31】'!$G$30:$G$33</c:f>
              <c:numCache>
                <c:formatCode>0.0_ </c:formatCode>
                <c:ptCount val="4"/>
                <c:pt idx="0">
                  <c:v>39.952718676122934</c:v>
                </c:pt>
                <c:pt idx="1">
                  <c:v>36.111111111111107</c:v>
                </c:pt>
                <c:pt idx="2">
                  <c:v>50</c:v>
                </c:pt>
                <c:pt idx="3">
                  <c:v>42.028985507246375</c:v>
                </c:pt>
              </c:numCache>
            </c:numRef>
          </c:val>
          <c:extLst>
            <c:ext xmlns:c16="http://schemas.microsoft.com/office/drawing/2014/chart" uri="{C3380CC4-5D6E-409C-BE32-E72D297353CC}">
              <c16:uniqueId val="{00000002-3C7C-4ECC-B672-C3FD379EC328}"/>
            </c:ext>
          </c:extLst>
        </c:ser>
        <c:ser>
          <c:idx val="2"/>
          <c:order val="2"/>
          <c:tx>
            <c:strRef>
              <c:f>'56【Q31】'!$H$28</c:f>
              <c:strCache>
                <c:ptCount val="1"/>
                <c:pt idx="0">
                  <c:v>あまりそう思わない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'56【Q31】'!$H$30:$H$33</c:f>
              <c:numCache>
                <c:formatCode>0.0_ </c:formatCode>
                <c:ptCount val="4"/>
                <c:pt idx="0">
                  <c:v>38.297872340425535</c:v>
                </c:pt>
                <c:pt idx="1">
                  <c:v>40</c:v>
                </c:pt>
                <c:pt idx="2">
                  <c:v>35.365853658536587</c:v>
                </c:pt>
                <c:pt idx="3">
                  <c:v>37.681159420289859</c:v>
                </c:pt>
              </c:numCache>
            </c:numRef>
          </c:val>
          <c:extLst>
            <c:ext xmlns:c16="http://schemas.microsoft.com/office/drawing/2014/chart" uri="{C3380CC4-5D6E-409C-BE32-E72D297353CC}">
              <c16:uniqueId val="{00000003-3C7C-4ECC-B672-C3FD379EC328}"/>
            </c:ext>
          </c:extLst>
        </c:ser>
        <c:ser>
          <c:idx val="3"/>
          <c:order val="3"/>
          <c:tx>
            <c:strRef>
              <c:f>'56【Q31】'!$I$28</c:f>
              <c:strCache>
                <c:ptCount val="1"/>
                <c:pt idx="0">
                  <c:v>そう思わない　</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'56【Q31】'!$I$30:$I$33</c:f>
              <c:numCache>
                <c:formatCode>0.0_ </c:formatCode>
                <c:ptCount val="4"/>
                <c:pt idx="0">
                  <c:v>10.638297872340425</c:v>
                </c:pt>
                <c:pt idx="1">
                  <c:v>7.7777777777777777</c:v>
                </c:pt>
                <c:pt idx="2">
                  <c:v>6.0975609756097562</c:v>
                </c:pt>
                <c:pt idx="3">
                  <c:v>13.768115942028986</c:v>
                </c:pt>
              </c:numCache>
            </c:numRef>
          </c:val>
          <c:extLst>
            <c:ext xmlns:c16="http://schemas.microsoft.com/office/drawing/2014/chart" uri="{C3380CC4-5D6E-409C-BE32-E72D297353CC}">
              <c16:uniqueId val="{00000004-3C7C-4ECC-B672-C3FD379EC328}"/>
            </c:ext>
          </c:extLst>
        </c:ser>
        <c:dLbls>
          <c:showLegendKey val="0"/>
          <c:showVal val="0"/>
          <c:showCatName val="0"/>
          <c:showSerName val="0"/>
          <c:showPercent val="0"/>
          <c:showBubbleSize val="0"/>
        </c:dLbls>
        <c:gapWidth val="30"/>
        <c:overlap val="100"/>
        <c:axId val="2009516784"/>
        <c:axId val="2009513456"/>
      </c:barChart>
      <c:catAx>
        <c:axId val="2009516784"/>
        <c:scaling>
          <c:orientation val="maxMin"/>
        </c:scaling>
        <c:delete val="1"/>
        <c:axPos val="l"/>
        <c:majorTickMark val="out"/>
        <c:minorTickMark val="none"/>
        <c:tickLblPos val="nextTo"/>
        <c:crossAx val="2009513456"/>
        <c:crosses val="autoZero"/>
        <c:auto val="1"/>
        <c:lblAlgn val="ctr"/>
        <c:lblOffset val="100"/>
        <c:tickLblSkip val="3"/>
        <c:tickMarkSkip val="1"/>
        <c:noMultiLvlLbl val="0"/>
      </c:catAx>
      <c:valAx>
        <c:axId val="2009513456"/>
        <c:scaling>
          <c:orientation val="minMax"/>
          <c:min val="0"/>
        </c:scaling>
        <c:delete val="1"/>
        <c:axPos val="t"/>
        <c:numFmt formatCode="0%" sourceLinked="1"/>
        <c:majorTickMark val="out"/>
        <c:minorTickMark val="none"/>
        <c:tickLblPos val="nextTo"/>
        <c:crossAx val="2009516784"/>
        <c:crossesAt val="1"/>
        <c:crossBetween val="between"/>
      </c:valAx>
      <c:spPr>
        <a:noFill/>
        <a:ln w="25400">
          <a:noFill/>
        </a:ln>
      </c:spPr>
    </c:plotArea>
    <c:legend>
      <c:legendPos val="t"/>
      <c:layout>
        <c:manualLayout>
          <c:xMode val="edge"/>
          <c:yMode val="edge"/>
          <c:x val="2.8389386700634758E-2"/>
          <c:y val="0.44648329196673409"/>
          <c:w val="0.89999983710940878"/>
          <c:h val="6.9801349140784424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34353055170888"/>
          <c:w val="0.79279999999999995"/>
          <c:h val="0.76101133653995856"/>
        </c:manualLayout>
      </c:layout>
      <c:barChart>
        <c:barDir val="bar"/>
        <c:grouping val="percentStacked"/>
        <c:varyColors val="0"/>
        <c:ser>
          <c:idx val="0"/>
          <c:order val="0"/>
          <c:tx>
            <c:strRef>
              <c:f>'56【Q31】'!$D$35</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'56【Q31】'!$C$36:$C$38</c:f>
              <c:strCache>
                <c:ptCount val="3"/>
                <c:pt idx="0">
                  <c:v>男性・管理職/総合職(n=180)</c:v>
                </c:pt>
                <c:pt idx="1">
                  <c:v>女性・管理職/総合職(n=82)</c:v>
                </c:pt>
                <c:pt idx="2">
                  <c:v>女性・一般職(n=138)</c:v>
                </c:pt>
              </c:strCache>
            </c:strRef>
          </c:cat>
          <c:val>
            <c:numRef>
              <c:f>'56【Q31】'!$D$36:$D$38</c:f>
              <c:numCache>
                <c:formatCode>0.0_ </c:formatCode>
                <c:ptCount val="3"/>
                <c:pt idx="0">
                  <c:v>16.111111111111111</c:v>
                </c:pt>
                <c:pt idx="1">
                  <c:v>8.536585365853659</c:v>
                </c:pt>
                <c:pt idx="2">
                  <c:v>6.5217391304347823</c:v>
                </c:pt>
              </c:numCache>
            </c:numRef>
          </c:val>
          <c:extLst>
            <c:ext xmlns:c16="http://schemas.microsoft.com/office/drawing/2014/chart" uri="{C3380CC4-5D6E-409C-BE32-E72D297353CC}">
              <c16:uniqueId val="{00000000-0C5E-4E40-AF54-DFA2EE6B5C1B}"/>
            </c:ext>
          </c:extLst>
        </c:ser>
        <c:ser>
          <c:idx val="1"/>
          <c:order val="1"/>
          <c:tx>
            <c:strRef>
              <c:f>'56【Q31】'!$E$35</c:f>
              <c:strCache>
                <c:ptCount val="1"/>
                <c:pt idx="0">
                  <c:v>ややそう思う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'56【Q31】'!$C$36:$C$38</c:f>
              <c:strCache>
                <c:ptCount val="3"/>
                <c:pt idx="0">
                  <c:v>男性・管理職/総合職(n=180)</c:v>
                </c:pt>
                <c:pt idx="1">
                  <c:v>女性・管理職/総合職(n=82)</c:v>
                </c:pt>
                <c:pt idx="2">
                  <c:v>女性・一般職(n=138)</c:v>
                </c:pt>
              </c:strCache>
            </c:strRef>
          </c:cat>
          <c:val>
            <c:numRef>
              <c:f>'56【Q31】'!$E$36:$E$38</c:f>
              <c:numCache>
                <c:formatCode>0.0_ </c:formatCode>
                <c:ptCount val="3"/>
                <c:pt idx="0">
                  <c:v>36.111111111111107</c:v>
                </c:pt>
                <c:pt idx="1">
                  <c:v>50</c:v>
                </c:pt>
                <c:pt idx="2">
                  <c:v>42.028985507246375</c:v>
                </c:pt>
              </c:numCache>
            </c:numRef>
          </c:val>
          <c:extLst>
            <c:ext xmlns:c16="http://schemas.microsoft.com/office/drawing/2014/chart" uri="{C3380CC4-5D6E-409C-BE32-E72D297353CC}">
              <c16:uniqueId val="{00000001-0C5E-4E40-AF54-DFA2EE6B5C1B}"/>
            </c:ext>
          </c:extLst>
        </c:ser>
        <c:ser>
          <c:idx val="2"/>
          <c:order val="2"/>
          <c:tx>
            <c:strRef>
              <c:f>'56【Q31】'!$F$35</c:f>
              <c:strCache>
                <c:ptCount val="1"/>
                <c:pt idx="0">
                  <c:v>あまりそう思わない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'56【Q31】'!$C$36:$C$38</c:f>
              <c:strCache>
                <c:ptCount val="3"/>
                <c:pt idx="0">
                  <c:v>男性・管理職/総合職(n=180)</c:v>
                </c:pt>
                <c:pt idx="1">
                  <c:v>女性・管理職/総合職(n=82)</c:v>
                </c:pt>
                <c:pt idx="2">
                  <c:v>女性・一般職(n=138)</c:v>
                </c:pt>
              </c:strCache>
            </c:strRef>
          </c:cat>
          <c:val>
            <c:numRef>
              <c:f>'56【Q31】'!$F$36:$F$38</c:f>
              <c:numCache>
                <c:formatCode>0.0_ </c:formatCode>
                <c:ptCount val="3"/>
                <c:pt idx="0">
                  <c:v>40</c:v>
                </c:pt>
                <c:pt idx="1">
                  <c:v>35.365853658536587</c:v>
                </c:pt>
                <c:pt idx="2">
                  <c:v>37.681159420289859</c:v>
                </c:pt>
              </c:numCache>
            </c:numRef>
          </c:val>
          <c:extLst>
            <c:ext xmlns:c16="http://schemas.microsoft.com/office/drawing/2014/chart" uri="{C3380CC4-5D6E-409C-BE32-E72D297353CC}">
              <c16:uniqueId val="{00000002-0C5E-4E40-AF54-DFA2EE6B5C1B}"/>
            </c:ext>
          </c:extLst>
        </c:ser>
        <c:ser>
          <c:idx val="3"/>
          <c:order val="3"/>
          <c:tx>
            <c:strRef>
              <c:f>'56【Q31】'!$G$35</c:f>
              <c:strCache>
                <c:ptCount val="1"/>
                <c:pt idx="0">
                  <c:v>そう思わない　</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'56【Q31】'!$C$36:$C$38</c:f>
              <c:strCache>
                <c:ptCount val="3"/>
                <c:pt idx="0">
                  <c:v>男性・管理職/総合職(n=180)</c:v>
                </c:pt>
                <c:pt idx="1">
                  <c:v>女性・管理職/総合職(n=82)</c:v>
                </c:pt>
                <c:pt idx="2">
                  <c:v>女性・一般職(n=138)</c:v>
                </c:pt>
              </c:strCache>
            </c:strRef>
          </c:cat>
          <c:val>
            <c:numRef>
              <c:f>'56【Q31】'!$G$36:$G$38</c:f>
              <c:numCache>
                <c:formatCode>0.0_ </c:formatCode>
                <c:ptCount val="3"/>
                <c:pt idx="0">
                  <c:v>7.7777777777777777</c:v>
                </c:pt>
                <c:pt idx="1">
                  <c:v>6.0975609756097562</c:v>
                </c:pt>
                <c:pt idx="2">
                  <c:v>13.768115942028986</c:v>
                </c:pt>
              </c:numCache>
            </c:numRef>
          </c:val>
          <c:extLst>
            <c:ext xmlns:c16="http://schemas.microsoft.com/office/drawing/2014/chart" uri="{C3380CC4-5D6E-409C-BE32-E72D297353CC}">
              <c16:uniqueId val="{00000003-0C5E-4E40-AF54-DFA2EE6B5C1B}"/>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91619999423731724"/>
          <c:w val="0.99840648148148148"/>
          <c:h val="8.374337250080891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8401378992580042E-2"/>
          <c:y val="5.1368424837306297E-2"/>
          <c:w val="0.94492216120090977"/>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'5【SQ4S1】'!$F$30:$L$30</c:f>
              <c:numCache>
                <c:formatCode>0.0_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29E4-474A-8EED-EB7873FDC217}"/>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'57【Q32】'!$F$30:$I$30</c:f>
              <c:numCache>
                <c:formatCode>0.0_ </c:formatCode>
                <c:ptCount val="4"/>
                <c:pt idx="0">
                  <c:v>9.9290780141843982</c:v>
                </c:pt>
                <c:pt idx="1">
                  <c:v>41.843971631205676</c:v>
                </c:pt>
                <c:pt idx="2">
                  <c:v>39.243498817966902</c:v>
                </c:pt>
                <c:pt idx="3">
                  <c:v>8.9834515366430256</c:v>
                </c:pt>
              </c:numCache>
            </c:numRef>
          </c:val>
          <c:extLst>
            <c:ext xmlns:c16="http://schemas.microsoft.com/office/drawing/2014/chart" uri="{C3380CC4-5D6E-409C-BE32-E72D297353CC}">
              <c16:uniqueId val="{00000005-1BB8-469A-88A7-768417C4EFE6}"/>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'57【Q32】'!$F$28</c:f>
              <c:strCache>
                <c:ptCount val="1"/>
                <c:pt idx="0">
                  <c:v>スペシャリストだと思う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'57【Q32】'!$F$30:$F$33</c:f>
              <c:numCache>
                <c:formatCode>0.0_ </c:formatCode>
                <c:ptCount val="4"/>
                <c:pt idx="0">
                  <c:v>9.9290780141843982</c:v>
                </c:pt>
                <c:pt idx="1">
                  <c:v>15</c:v>
                </c:pt>
                <c:pt idx="2">
                  <c:v>8.536585365853659</c:v>
                </c:pt>
                <c:pt idx="3">
                  <c:v>3.6231884057971016</c:v>
                </c:pt>
              </c:numCache>
            </c:numRef>
          </c:val>
          <c:extLst>
            <c:ext xmlns:c16="http://schemas.microsoft.com/office/drawing/2014/chart" uri="{C3380CC4-5D6E-409C-BE32-E72D297353CC}">
              <c16:uniqueId val="{00000001-9F7E-412B-B450-8AD0726F3462}"/>
            </c:ext>
          </c:extLst>
        </c:ser>
        <c:ser>
          <c:idx val="1"/>
          <c:order val="1"/>
          <c:tx>
            <c:strRef>
              <c:f>'57【Q32】'!$G$28</c:f>
              <c:strCache>
                <c:ptCount val="1"/>
                <c:pt idx="0">
                  <c:v>どちらかと言えばスペシャリストだと思う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'57【Q32】'!$G$30:$G$33</c:f>
              <c:numCache>
                <c:formatCode>0.0_ </c:formatCode>
                <c:ptCount val="4"/>
                <c:pt idx="0">
                  <c:v>41.843971631205676</c:v>
                </c:pt>
                <c:pt idx="1">
                  <c:v>41.111111111111107</c:v>
                </c:pt>
                <c:pt idx="2">
                  <c:v>51.219512195121951</c:v>
                </c:pt>
                <c:pt idx="3">
                  <c:v>38.405797101449274</c:v>
                </c:pt>
              </c:numCache>
            </c:numRef>
          </c:val>
          <c:extLst>
            <c:ext xmlns:c16="http://schemas.microsoft.com/office/drawing/2014/chart" uri="{C3380CC4-5D6E-409C-BE32-E72D297353CC}">
              <c16:uniqueId val="{00000002-9F7E-412B-B450-8AD0726F3462}"/>
            </c:ext>
          </c:extLst>
        </c:ser>
        <c:ser>
          <c:idx val="2"/>
          <c:order val="2"/>
          <c:tx>
            <c:strRef>
              <c:f>'57【Q32】'!$H$28</c:f>
              <c:strCache>
                <c:ptCount val="1"/>
                <c:pt idx="0">
                  <c:v>どちらかと言えばジェネラリストだと思う</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'57【Q32】'!$H$30:$H$33</c:f>
              <c:numCache>
                <c:formatCode>0.0_ </c:formatCode>
                <c:ptCount val="4"/>
                <c:pt idx="0">
                  <c:v>39.243498817966902</c:v>
                </c:pt>
                <c:pt idx="1">
                  <c:v>37.222222222222221</c:v>
                </c:pt>
                <c:pt idx="2">
                  <c:v>32.926829268292686</c:v>
                </c:pt>
                <c:pt idx="3">
                  <c:v>45.652173913043477</c:v>
                </c:pt>
              </c:numCache>
            </c:numRef>
          </c:val>
          <c:extLst>
            <c:ext xmlns:c16="http://schemas.microsoft.com/office/drawing/2014/chart" uri="{C3380CC4-5D6E-409C-BE32-E72D297353CC}">
              <c16:uniqueId val="{00000003-9F7E-412B-B450-8AD0726F3462}"/>
            </c:ext>
          </c:extLst>
        </c:ser>
        <c:ser>
          <c:idx val="3"/>
          <c:order val="3"/>
          <c:tx>
            <c:strRef>
              <c:f>'57【Q32】'!$I$28</c:f>
              <c:strCache>
                <c:ptCount val="1"/>
                <c:pt idx="0">
                  <c:v>ジェネラリストだと思う</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'57【Q32】'!$I$30:$I$33</c:f>
              <c:numCache>
                <c:formatCode>0.0_ </c:formatCode>
                <c:ptCount val="4"/>
                <c:pt idx="0">
                  <c:v>8.9834515366430256</c:v>
                </c:pt>
                <c:pt idx="1">
                  <c:v>6.666666666666667</c:v>
                </c:pt>
                <c:pt idx="2">
                  <c:v>7.3170731707317067</c:v>
                </c:pt>
                <c:pt idx="3">
                  <c:v>12.318840579710146</c:v>
                </c:pt>
              </c:numCache>
            </c:numRef>
          </c:val>
          <c:extLst>
            <c:ext xmlns:c16="http://schemas.microsoft.com/office/drawing/2014/chart" uri="{C3380CC4-5D6E-409C-BE32-E72D297353CC}">
              <c16:uniqueId val="{00000004-9F7E-412B-B450-8AD0726F3462}"/>
            </c:ext>
          </c:extLst>
        </c:ser>
        <c:dLbls>
          <c:showLegendKey val="0"/>
          <c:showVal val="0"/>
          <c:showCatName val="0"/>
          <c:showSerName val="0"/>
          <c:showPercent val="0"/>
          <c:showBubbleSize val="0"/>
        </c:dLbls>
        <c:gapWidth val="30"/>
        <c:overlap val="100"/>
        <c:axId val="1392166928"/>
        <c:axId val="1392168592"/>
      </c:barChart>
      <c:catAx>
        <c:axId val="1392166928"/>
        <c:scaling>
          <c:orientation val="maxMin"/>
        </c:scaling>
        <c:delete val="1"/>
        <c:axPos val="l"/>
        <c:majorTickMark val="out"/>
        <c:minorTickMark val="none"/>
        <c:tickLblPos val="nextTo"/>
        <c:crossAx val="1392168592"/>
        <c:crosses val="autoZero"/>
        <c:auto val="1"/>
        <c:lblAlgn val="ctr"/>
        <c:lblOffset val="100"/>
        <c:tickLblSkip val="3"/>
        <c:tickMarkSkip val="1"/>
        <c:noMultiLvlLbl val="0"/>
      </c:catAx>
      <c:valAx>
        <c:axId val="1392168592"/>
        <c:scaling>
          <c:orientation val="minMax"/>
          <c:min val="0"/>
        </c:scaling>
        <c:delete val="1"/>
        <c:axPos val="t"/>
        <c:numFmt formatCode="0%" sourceLinked="1"/>
        <c:majorTickMark val="out"/>
        <c:minorTickMark val="none"/>
        <c:tickLblPos val="nextTo"/>
        <c:crossAx val="1392166928"/>
        <c:crossesAt val="1"/>
        <c:crossBetween val="between"/>
      </c:valAx>
      <c:spPr>
        <a:noFill/>
        <a:ln w="25400">
          <a:noFill/>
        </a:ln>
      </c:spPr>
    </c:plotArea>
    <c:legend>
      <c:legendPos val="t"/>
      <c:layout>
        <c:manualLayout>
          <c:xMode val="edge"/>
          <c:yMode val="edge"/>
          <c:x val="0.21891459948810471"/>
          <c:y val="0.2428693526689511"/>
          <c:w val="0.51894941153446894"/>
          <c:h val="0.2734152884385673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1540373629766869"/>
          <c:w val="0.79279999999999995"/>
          <c:h val="0.73035252946322882"/>
        </c:manualLayout>
      </c:layout>
      <c:barChart>
        <c:barDir val="bar"/>
        <c:grouping val="percentStacked"/>
        <c:varyColors val="0"/>
        <c:ser>
          <c:idx val="0"/>
          <c:order val="0"/>
          <c:tx>
            <c:strRef>
              <c:f>'57【Q32】'!$D$35</c:f>
              <c:strCache>
                <c:ptCount val="1"/>
                <c:pt idx="0">
                  <c:v>スペシャリストだと思う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'57【Q32】'!$C$36:$C$38</c:f>
              <c:strCache>
                <c:ptCount val="3"/>
                <c:pt idx="0">
                  <c:v>男性・管理職/総合職(n=180)</c:v>
                </c:pt>
                <c:pt idx="1">
                  <c:v>女性・管理職/総合職(n=82)</c:v>
                </c:pt>
                <c:pt idx="2">
                  <c:v>女性・一般職(n=138)</c:v>
                </c:pt>
              </c:strCache>
            </c:strRef>
          </c:cat>
          <c:val>
            <c:numRef>
              <c:f>'57【Q32】'!$D$36:$D$38</c:f>
              <c:numCache>
                <c:formatCode>0.0_ </c:formatCode>
                <c:ptCount val="3"/>
                <c:pt idx="0">
                  <c:v>15</c:v>
                </c:pt>
                <c:pt idx="1">
                  <c:v>8.536585365853659</c:v>
                </c:pt>
                <c:pt idx="2">
                  <c:v>3.6231884057971016</c:v>
                </c:pt>
              </c:numCache>
            </c:numRef>
          </c:val>
          <c:extLst>
            <c:ext xmlns:c16="http://schemas.microsoft.com/office/drawing/2014/chart" uri="{C3380CC4-5D6E-409C-BE32-E72D297353CC}">
              <c16:uniqueId val="{00000000-262B-477F-BF68-2EBA9C78E4B4}"/>
            </c:ext>
          </c:extLst>
        </c:ser>
        <c:ser>
          <c:idx val="1"/>
          <c:order val="1"/>
          <c:tx>
            <c:strRef>
              <c:f>'57【Q32】'!$E$35</c:f>
              <c:strCache>
                <c:ptCount val="1"/>
                <c:pt idx="0">
                  <c:v>どちらかと言えばスペシャリストだと思う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'57【Q32】'!$C$36:$C$38</c:f>
              <c:strCache>
                <c:ptCount val="3"/>
                <c:pt idx="0">
                  <c:v>男性・管理職/総合職(n=180)</c:v>
                </c:pt>
                <c:pt idx="1">
                  <c:v>女性・管理職/総合職(n=82)</c:v>
                </c:pt>
                <c:pt idx="2">
                  <c:v>女性・一般職(n=138)</c:v>
                </c:pt>
              </c:strCache>
            </c:strRef>
          </c:cat>
          <c:val>
            <c:numRef>
              <c:f>'57【Q32】'!$E$36:$E$38</c:f>
              <c:numCache>
                <c:formatCode>0.0_ </c:formatCode>
                <c:ptCount val="3"/>
                <c:pt idx="0">
                  <c:v>41.111111111111107</c:v>
                </c:pt>
                <c:pt idx="1">
                  <c:v>51.219512195121951</c:v>
                </c:pt>
                <c:pt idx="2">
                  <c:v>38.405797101449274</c:v>
                </c:pt>
              </c:numCache>
            </c:numRef>
          </c:val>
          <c:extLst>
            <c:ext xmlns:c16="http://schemas.microsoft.com/office/drawing/2014/chart" uri="{C3380CC4-5D6E-409C-BE32-E72D297353CC}">
              <c16:uniqueId val="{00000001-262B-477F-BF68-2EBA9C78E4B4}"/>
            </c:ext>
          </c:extLst>
        </c:ser>
        <c:ser>
          <c:idx val="2"/>
          <c:order val="2"/>
          <c:tx>
            <c:strRef>
              <c:f>'57【Q32】'!$F$35</c:f>
              <c:strCache>
                <c:ptCount val="1"/>
                <c:pt idx="0">
                  <c:v>どちらかと言えばジェネラリストだと思う</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'57【Q32】'!$C$36:$C$38</c:f>
              <c:strCache>
                <c:ptCount val="3"/>
                <c:pt idx="0">
                  <c:v>男性・管理職/総合職(n=180)</c:v>
                </c:pt>
                <c:pt idx="1">
                  <c:v>女性・管理職/総合職(n=82)</c:v>
                </c:pt>
                <c:pt idx="2">
                  <c:v>女性・一般職(n=138)</c:v>
                </c:pt>
              </c:strCache>
            </c:strRef>
          </c:cat>
          <c:val>
            <c:numRef>
              <c:f>'57【Q32】'!$F$36:$F$38</c:f>
              <c:numCache>
                <c:formatCode>0.0_ </c:formatCode>
                <c:ptCount val="3"/>
                <c:pt idx="0">
                  <c:v>37.222222222222221</c:v>
                </c:pt>
                <c:pt idx="1">
                  <c:v>32.926829268292686</c:v>
                </c:pt>
                <c:pt idx="2">
                  <c:v>45.652173913043477</c:v>
                </c:pt>
              </c:numCache>
            </c:numRef>
          </c:val>
          <c:extLst>
            <c:ext xmlns:c16="http://schemas.microsoft.com/office/drawing/2014/chart" uri="{C3380CC4-5D6E-409C-BE32-E72D297353CC}">
              <c16:uniqueId val="{00000002-262B-477F-BF68-2EBA9C78E4B4}"/>
            </c:ext>
          </c:extLst>
        </c:ser>
        <c:ser>
          <c:idx val="3"/>
          <c:order val="3"/>
          <c:tx>
            <c:strRef>
              <c:f>'57【Q32】'!$G$35</c:f>
              <c:strCache>
                <c:ptCount val="1"/>
                <c:pt idx="0">
                  <c:v>ジェネラリストだと思う</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'57【Q32】'!$C$36:$C$38</c:f>
              <c:strCache>
                <c:ptCount val="3"/>
                <c:pt idx="0">
                  <c:v>男性・管理職/総合職(n=180)</c:v>
                </c:pt>
                <c:pt idx="1">
                  <c:v>女性・管理職/総合職(n=82)</c:v>
                </c:pt>
                <c:pt idx="2">
                  <c:v>女性・一般職(n=138)</c:v>
                </c:pt>
              </c:strCache>
            </c:strRef>
          </c:cat>
          <c:val>
            <c:numRef>
              <c:f>'57【Q32】'!$G$36:$G$38</c:f>
              <c:numCache>
                <c:formatCode>0.0_ </c:formatCode>
                <c:ptCount val="3"/>
                <c:pt idx="0">
                  <c:v>6.666666666666667</c:v>
                </c:pt>
                <c:pt idx="1">
                  <c:v>7.3170731707317067</c:v>
                </c:pt>
                <c:pt idx="2">
                  <c:v>12.318840579710146</c:v>
                </c:pt>
              </c:numCache>
            </c:numRef>
          </c:val>
          <c:extLst>
            <c:ext xmlns:c16="http://schemas.microsoft.com/office/drawing/2014/chart" uri="{C3380CC4-5D6E-409C-BE32-E72D297353CC}">
              <c16:uniqueId val="{00000003-262B-477F-BF68-2EBA9C78E4B4}"/>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3794040450826002"/>
          <c:w val="0.99840648148148148"/>
          <c:h val="0.162002984921002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'58【Q33】'!$F$30:$I$30</c:f>
              <c:numCache>
                <c:formatCode>0.0_ </c:formatCode>
                <c:ptCount val="4"/>
                <c:pt idx="0">
                  <c:v>23.640661938534279</c:v>
                </c:pt>
                <c:pt idx="1">
                  <c:v>47.5177304964539</c:v>
                </c:pt>
                <c:pt idx="2">
                  <c:v>20.567375886524822</c:v>
                </c:pt>
                <c:pt idx="3">
                  <c:v>8.2742316784869967</c:v>
                </c:pt>
              </c:numCache>
            </c:numRef>
          </c:val>
          <c:extLst>
            <c:ext xmlns:c16="http://schemas.microsoft.com/office/drawing/2014/chart" uri="{C3380CC4-5D6E-409C-BE32-E72D297353CC}">
              <c16:uniqueId val="{00000005-6CD4-41C4-BB89-D74E601596AA}"/>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'58【Q33】'!$F$28</c:f>
              <c:strCache>
                <c:ptCount val="1"/>
                <c:pt idx="0">
                  <c:v>大いに明確になっている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'58【Q33】'!$F$30:$F$33</c:f>
              <c:numCache>
                <c:formatCode>0.0_ </c:formatCode>
                <c:ptCount val="4"/>
                <c:pt idx="0">
                  <c:v>23.640661938534279</c:v>
                </c:pt>
                <c:pt idx="1">
                  <c:v>28.888888888888886</c:v>
                </c:pt>
                <c:pt idx="2">
                  <c:v>23.170731707317074</c:v>
                </c:pt>
                <c:pt idx="3">
                  <c:v>15.217391304347828</c:v>
                </c:pt>
              </c:numCache>
            </c:numRef>
          </c:val>
          <c:extLst>
            <c:ext xmlns:c16="http://schemas.microsoft.com/office/drawing/2014/chart" uri="{C3380CC4-5D6E-409C-BE32-E72D297353CC}">
              <c16:uniqueId val="{00000001-2DBE-4F73-BA11-702B0685A47D}"/>
            </c:ext>
          </c:extLst>
        </c:ser>
        <c:ser>
          <c:idx val="1"/>
          <c:order val="1"/>
          <c:tx>
            <c:strRef>
              <c:f>'58【Q33】'!$G$28</c:f>
              <c:strCache>
                <c:ptCount val="1"/>
                <c:pt idx="0">
                  <c:v>やや明確になっている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'58【Q33】'!$G$30:$G$33</c:f>
              <c:numCache>
                <c:formatCode>0.0_ </c:formatCode>
                <c:ptCount val="4"/>
                <c:pt idx="0">
                  <c:v>47.5177304964539</c:v>
                </c:pt>
                <c:pt idx="1">
                  <c:v>46.666666666666664</c:v>
                </c:pt>
                <c:pt idx="2">
                  <c:v>42.68292682926829</c:v>
                </c:pt>
                <c:pt idx="3">
                  <c:v>55.072463768115945</c:v>
                </c:pt>
              </c:numCache>
            </c:numRef>
          </c:val>
          <c:extLst>
            <c:ext xmlns:c16="http://schemas.microsoft.com/office/drawing/2014/chart" uri="{C3380CC4-5D6E-409C-BE32-E72D297353CC}">
              <c16:uniqueId val="{00000002-2DBE-4F73-BA11-702B0685A47D}"/>
            </c:ext>
          </c:extLst>
        </c:ser>
        <c:ser>
          <c:idx val="2"/>
          <c:order val="2"/>
          <c:tx>
            <c:strRef>
              <c:f>'58【Q33】'!$H$28</c:f>
              <c:strCache>
                <c:ptCount val="1"/>
                <c:pt idx="0">
                  <c:v>あまり明確になっていない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'58【Q33】'!$H$30:$H$33</c:f>
              <c:numCache>
                <c:formatCode>0.0_ </c:formatCode>
                <c:ptCount val="4"/>
                <c:pt idx="0">
                  <c:v>20.567375886524822</c:v>
                </c:pt>
                <c:pt idx="1">
                  <c:v>18.333333333333332</c:v>
                </c:pt>
                <c:pt idx="2">
                  <c:v>26.829268292682929</c:v>
                </c:pt>
                <c:pt idx="3">
                  <c:v>18.115942028985508</c:v>
                </c:pt>
              </c:numCache>
            </c:numRef>
          </c:val>
          <c:extLst>
            <c:ext xmlns:c16="http://schemas.microsoft.com/office/drawing/2014/chart" uri="{C3380CC4-5D6E-409C-BE32-E72D297353CC}">
              <c16:uniqueId val="{00000003-2DBE-4F73-BA11-702B0685A47D}"/>
            </c:ext>
          </c:extLst>
        </c:ser>
        <c:ser>
          <c:idx val="3"/>
          <c:order val="3"/>
          <c:tx>
            <c:strRef>
              <c:f>'58【Q33】'!$I$28</c:f>
              <c:strCache>
                <c:ptCount val="1"/>
                <c:pt idx="0">
                  <c:v>明確になっていない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'58【Q33】'!$I$30:$I$33</c:f>
              <c:numCache>
                <c:formatCode>0.0_ </c:formatCode>
                <c:ptCount val="4"/>
                <c:pt idx="0">
                  <c:v>8.2742316784869967</c:v>
                </c:pt>
                <c:pt idx="1">
                  <c:v>6.1111111111111107</c:v>
                </c:pt>
                <c:pt idx="2">
                  <c:v>7.3170731707317067</c:v>
                </c:pt>
                <c:pt idx="3">
                  <c:v>11.594202898550725</c:v>
                </c:pt>
              </c:numCache>
            </c:numRef>
          </c:val>
          <c:extLst>
            <c:ext xmlns:c16="http://schemas.microsoft.com/office/drawing/2014/chart" uri="{C3380CC4-5D6E-409C-BE32-E72D297353CC}">
              <c16:uniqueId val="{00000004-2DBE-4F73-BA11-702B0685A47D}"/>
            </c:ext>
          </c:extLst>
        </c:ser>
        <c:dLbls>
          <c:showLegendKey val="0"/>
          <c:showVal val="0"/>
          <c:showCatName val="0"/>
          <c:showSerName val="0"/>
          <c:showPercent val="0"/>
          <c:showBubbleSize val="0"/>
        </c:dLbls>
        <c:gapWidth val="30"/>
        <c:overlap val="100"/>
        <c:axId val="1392170256"/>
        <c:axId val="1392163600"/>
      </c:barChart>
      <c:catAx>
        <c:axId val="1392170256"/>
        <c:scaling>
          <c:orientation val="maxMin"/>
        </c:scaling>
        <c:delete val="1"/>
        <c:axPos val="l"/>
        <c:majorTickMark val="out"/>
        <c:minorTickMark val="none"/>
        <c:tickLblPos val="nextTo"/>
        <c:crossAx val="1392163600"/>
        <c:crosses val="autoZero"/>
        <c:auto val="1"/>
        <c:lblAlgn val="ctr"/>
        <c:lblOffset val="100"/>
        <c:tickLblSkip val="3"/>
        <c:tickMarkSkip val="1"/>
        <c:noMultiLvlLbl val="0"/>
      </c:catAx>
      <c:valAx>
        <c:axId val="1392163600"/>
        <c:scaling>
          <c:orientation val="minMax"/>
          <c:min val="0"/>
        </c:scaling>
        <c:delete val="1"/>
        <c:axPos val="t"/>
        <c:numFmt formatCode="0%" sourceLinked="1"/>
        <c:majorTickMark val="out"/>
        <c:minorTickMark val="none"/>
        <c:tickLblPos val="nextTo"/>
        <c:crossAx val="1392170256"/>
        <c:crossesAt val="1"/>
        <c:crossBetween val="between"/>
      </c:valAx>
      <c:spPr>
        <a:noFill/>
        <a:ln w="25400">
          <a:noFill/>
        </a:ln>
      </c:spPr>
    </c:plotArea>
    <c:legend>
      <c:legendPos val="t"/>
      <c:layout>
        <c:manualLayout>
          <c:xMode val="edge"/>
          <c:yMode val="edge"/>
          <c:x val="0.12313400101411028"/>
          <c:y val="0.38247205095051995"/>
          <c:w val="0.71051060848245773"/>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4807369727223768"/>
          <c:w val="0.79279999999999995"/>
          <c:h val="0.74715289657185024"/>
        </c:manualLayout>
      </c:layout>
      <c:barChart>
        <c:barDir val="bar"/>
        <c:grouping val="percentStacked"/>
        <c:varyColors val="0"/>
        <c:ser>
          <c:idx val="0"/>
          <c:order val="0"/>
          <c:tx>
            <c:strRef>
              <c:f>'58【Q33】'!$D$35</c:f>
              <c:strCache>
                <c:ptCount val="1"/>
                <c:pt idx="0">
                  <c:v>大いに明確になっている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'58【Q33】'!$C$36:$C$38</c:f>
              <c:strCache>
                <c:ptCount val="3"/>
                <c:pt idx="0">
                  <c:v>男性・管理職/総合職(n=180)</c:v>
                </c:pt>
                <c:pt idx="1">
                  <c:v>女性・管理職/総合職(n=82)</c:v>
                </c:pt>
                <c:pt idx="2">
                  <c:v>女性・一般職(n=138)</c:v>
                </c:pt>
              </c:strCache>
            </c:strRef>
          </c:cat>
          <c:val>
            <c:numRef>
              <c:f>'58【Q33】'!$D$36:$D$38</c:f>
              <c:numCache>
                <c:formatCode>0.0_ </c:formatCode>
                <c:ptCount val="3"/>
                <c:pt idx="0">
                  <c:v>28.888888888888886</c:v>
                </c:pt>
                <c:pt idx="1">
                  <c:v>23.170731707317074</c:v>
                </c:pt>
                <c:pt idx="2">
                  <c:v>15.217391304347828</c:v>
                </c:pt>
              </c:numCache>
            </c:numRef>
          </c:val>
          <c:extLst>
            <c:ext xmlns:c16="http://schemas.microsoft.com/office/drawing/2014/chart" uri="{C3380CC4-5D6E-409C-BE32-E72D297353CC}">
              <c16:uniqueId val="{00000000-9E2C-4771-A6DD-B00FA2517AC5}"/>
            </c:ext>
          </c:extLst>
        </c:ser>
        <c:ser>
          <c:idx val="1"/>
          <c:order val="1"/>
          <c:tx>
            <c:strRef>
              <c:f>'58【Q33】'!$E$35</c:f>
              <c:strCache>
                <c:ptCount val="1"/>
                <c:pt idx="0">
                  <c:v>やや明確になっている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'58【Q33】'!$C$36:$C$38</c:f>
              <c:strCache>
                <c:ptCount val="3"/>
                <c:pt idx="0">
                  <c:v>男性・管理職/総合職(n=180)</c:v>
                </c:pt>
                <c:pt idx="1">
                  <c:v>女性・管理職/総合職(n=82)</c:v>
                </c:pt>
                <c:pt idx="2">
                  <c:v>女性・一般職(n=138)</c:v>
                </c:pt>
              </c:strCache>
            </c:strRef>
          </c:cat>
          <c:val>
            <c:numRef>
              <c:f>'58【Q33】'!$E$36:$E$38</c:f>
              <c:numCache>
                <c:formatCode>0.0_ </c:formatCode>
                <c:ptCount val="3"/>
                <c:pt idx="0">
                  <c:v>46.666666666666664</c:v>
                </c:pt>
                <c:pt idx="1">
                  <c:v>42.68292682926829</c:v>
                </c:pt>
                <c:pt idx="2">
                  <c:v>55.072463768115945</c:v>
                </c:pt>
              </c:numCache>
            </c:numRef>
          </c:val>
          <c:extLst>
            <c:ext xmlns:c16="http://schemas.microsoft.com/office/drawing/2014/chart" uri="{C3380CC4-5D6E-409C-BE32-E72D297353CC}">
              <c16:uniqueId val="{00000001-9E2C-4771-A6DD-B00FA2517AC5}"/>
            </c:ext>
          </c:extLst>
        </c:ser>
        <c:ser>
          <c:idx val="2"/>
          <c:order val="2"/>
          <c:tx>
            <c:strRef>
              <c:f>'58【Q33】'!$F$35</c:f>
              <c:strCache>
                <c:ptCount val="1"/>
                <c:pt idx="0">
                  <c:v>あまり明確になっていない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'58【Q33】'!$C$36:$C$38</c:f>
              <c:strCache>
                <c:ptCount val="3"/>
                <c:pt idx="0">
                  <c:v>男性・管理職/総合職(n=180)</c:v>
                </c:pt>
                <c:pt idx="1">
                  <c:v>女性・管理職/総合職(n=82)</c:v>
                </c:pt>
                <c:pt idx="2">
                  <c:v>女性・一般職(n=138)</c:v>
                </c:pt>
              </c:strCache>
            </c:strRef>
          </c:cat>
          <c:val>
            <c:numRef>
              <c:f>'58【Q33】'!$F$36:$F$38</c:f>
              <c:numCache>
                <c:formatCode>0.0_ </c:formatCode>
                <c:ptCount val="3"/>
                <c:pt idx="0">
                  <c:v>18.333333333333332</c:v>
                </c:pt>
                <c:pt idx="1">
                  <c:v>26.829268292682929</c:v>
                </c:pt>
                <c:pt idx="2">
                  <c:v>18.115942028985508</c:v>
                </c:pt>
              </c:numCache>
            </c:numRef>
          </c:val>
          <c:extLst>
            <c:ext xmlns:c16="http://schemas.microsoft.com/office/drawing/2014/chart" uri="{C3380CC4-5D6E-409C-BE32-E72D297353CC}">
              <c16:uniqueId val="{00000002-9E2C-4771-A6DD-B00FA2517AC5}"/>
            </c:ext>
          </c:extLst>
        </c:ser>
        <c:ser>
          <c:idx val="3"/>
          <c:order val="3"/>
          <c:tx>
            <c:strRef>
              <c:f>'58【Q33】'!$G$35</c:f>
              <c:strCache>
                <c:ptCount val="1"/>
                <c:pt idx="0">
                  <c:v>明確になっていない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'58【Q33】'!$C$36:$C$38</c:f>
              <c:strCache>
                <c:ptCount val="3"/>
                <c:pt idx="0">
                  <c:v>男性・管理職/総合職(n=180)</c:v>
                </c:pt>
                <c:pt idx="1">
                  <c:v>女性・管理職/総合職(n=82)</c:v>
                </c:pt>
                <c:pt idx="2">
                  <c:v>女性・一般職(n=138)</c:v>
                </c:pt>
              </c:strCache>
            </c:strRef>
          </c:cat>
          <c:val>
            <c:numRef>
              <c:f>'58【Q33】'!$G$36:$G$38</c:f>
              <c:numCache>
                <c:formatCode>0.0_ </c:formatCode>
                <c:ptCount val="3"/>
                <c:pt idx="0">
                  <c:v>6.1111111111111107</c:v>
                </c:pt>
                <c:pt idx="1">
                  <c:v>7.3170731707317067</c:v>
                </c:pt>
                <c:pt idx="2">
                  <c:v>11.594202898550725</c:v>
                </c:pt>
              </c:numCache>
            </c:numRef>
          </c:val>
          <c:extLst>
            <c:ext xmlns:c16="http://schemas.microsoft.com/office/drawing/2014/chart" uri="{C3380CC4-5D6E-409C-BE32-E72D297353CC}">
              <c16:uniqueId val="{00000003-9E2C-4771-A6DD-B00FA2517AC5}"/>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9676368203136936"/>
          <c:w val="0.99840648148148148"/>
          <c:h val="0.103179692428430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879036877701578E-2"/>
          <c:y val="5.1340739941753859E-2"/>
          <c:w val="0.96478877233544813"/>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'59【Q34】'!$F$30:$L$30</c:f>
              <c:numCache>
                <c:formatCode>0.0_ </c:formatCode>
                <c:ptCount val="7"/>
                <c:pt idx="0">
                  <c:v>48.699763593380609</c:v>
                </c:pt>
                <c:pt idx="1">
                  <c:v>22.222222222222221</c:v>
                </c:pt>
                <c:pt idx="2">
                  <c:v>25.768321513002363</c:v>
                </c:pt>
                <c:pt idx="3">
                  <c:v>11.82033096926714</c:v>
                </c:pt>
                <c:pt idx="4">
                  <c:v>34.042553191489361</c:v>
                </c:pt>
                <c:pt idx="5">
                  <c:v>14.420803782505912</c:v>
                </c:pt>
                <c:pt idx="6">
                  <c:v>1.4184397163120568</c:v>
                </c:pt>
              </c:numCache>
            </c:numRef>
          </c:val>
          <c:extLst>
            <c:ext xmlns:c16="http://schemas.microsoft.com/office/drawing/2014/chart" uri="{C3380CC4-5D6E-409C-BE32-E72D297353CC}">
              <c16:uniqueId val="{00000005-94B3-4512-9104-BF40D50030D5}"/>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'59【Q34】'!$C$36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'59【Q34】'!$D$35:$J$35</c:f>
              <c:strCache>
                <c:ptCount val="7"/>
                <c:pt idx="0">
                  <c:v>必要な情報を共有してほしい</c:v>
                </c:pt>
                <c:pt idx="1">
                  <c:v>意見を聞いてほしい</c:v>
                </c:pt>
                <c:pt idx="2">
                  <c:v>業務の遂行方法や状況について、忌憚のない意見を言ってほしい</c:v>
                </c:pt>
                <c:pt idx="3">
                  <c:v>マネジメント業務のサポートをさせてほしい</c:v>
                </c:pt>
                <c:pt idx="4">
                  <c:v>業務内容や範囲を把握してほしい</c:v>
                </c:pt>
                <c:pt idx="5">
                  <c:v>上司は必要ない</c:v>
                </c:pt>
                <c:pt idx="6">
                  <c:v>その他</c:v>
                </c:pt>
              </c:strCache>
            </c:strRef>
          </c:cat>
          <c:val>
            <c:numRef>
              <c:f>'59【Q34】'!$D$36:$J$36</c:f>
              <c:numCache>
                <c:formatCode>0.0_ </c:formatCode>
                <c:ptCount val="7"/>
                <c:pt idx="0">
                  <c:v>45</c:v>
                </c:pt>
                <c:pt idx="1">
                  <c:v>18.333333333333332</c:v>
                </c:pt>
                <c:pt idx="2">
                  <c:v>28.333333333333332</c:v>
                </c:pt>
                <c:pt idx="3">
                  <c:v>12.777777777777777</c:v>
                </c:pt>
                <c:pt idx="4">
                  <c:v>26.666666666666668</c:v>
                </c:pt>
                <c:pt idx="5">
                  <c:v>21.666666666666668</c:v>
                </c:pt>
                <c:pt idx="6">
                  <c:v>1.1111111111111112</c:v>
                </c:pt>
              </c:numCache>
            </c:numRef>
          </c:val>
          <c:extLst>
            <c:ext xmlns:c16="http://schemas.microsoft.com/office/drawing/2014/chart" uri="{C3380CC4-5D6E-409C-BE32-E72D297353CC}">
              <c16:uniqueId val="{00000000-F6C9-4631-A779-F70DBCB7F700}"/>
            </c:ext>
          </c:extLst>
        </c:ser>
        <c:ser>
          <c:idx val="1"/>
          <c:order val="1"/>
          <c:tx>
            <c:strRef>
              <c:f>'59【Q34】'!$C$37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'59【Q34】'!$D$35:$J$35</c:f>
              <c:strCache>
                <c:ptCount val="7"/>
                <c:pt idx="0">
                  <c:v>必要な情報を共有してほしい</c:v>
                </c:pt>
                <c:pt idx="1">
                  <c:v>意見を聞いてほしい</c:v>
                </c:pt>
                <c:pt idx="2">
                  <c:v>業務の遂行方法や状況について、忌憚のない意見を言ってほしい</c:v>
                </c:pt>
                <c:pt idx="3">
                  <c:v>マネジメント業務のサポートをさせてほしい</c:v>
                </c:pt>
                <c:pt idx="4">
                  <c:v>業務内容や範囲を把握してほしい</c:v>
                </c:pt>
                <c:pt idx="5">
                  <c:v>上司は必要ない</c:v>
                </c:pt>
                <c:pt idx="6">
                  <c:v>その他</c:v>
                </c:pt>
              </c:strCache>
            </c:strRef>
          </c:cat>
          <c:val>
            <c:numRef>
              <c:f>'59【Q34】'!$D$37:$J$37</c:f>
              <c:numCache>
                <c:formatCode>0.0_ </c:formatCode>
                <c:ptCount val="7"/>
                <c:pt idx="0">
                  <c:v>50</c:v>
                </c:pt>
                <c:pt idx="1">
                  <c:v>23.170731707317074</c:v>
                </c:pt>
                <c:pt idx="2">
                  <c:v>25.609756097560975</c:v>
                </c:pt>
                <c:pt idx="3">
                  <c:v>15.853658536585366</c:v>
                </c:pt>
                <c:pt idx="4">
                  <c:v>39.024390243902438</c:v>
                </c:pt>
                <c:pt idx="5">
                  <c:v>12.195121951219512</c:v>
                </c:pt>
                <c:pt idx="6">
                  <c:v>2.4390243902439024</c:v>
                </c:pt>
              </c:numCache>
            </c:numRef>
          </c:val>
          <c:extLst>
            <c:ext xmlns:c16="http://schemas.microsoft.com/office/drawing/2014/chart" uri="{C3380CC4-5D6E-409C-BE32-E72D297353CC}">
              <c16:uniqueId val="{00000001-F6C9-4631-A779-F70DBCB7F700}"/>
            </c:ext>
          </c:extLst>
        </c:ser>
        <c:ser>
          <c:idx val="2"/>
          <c:order val="2"/>
          <c:tx>
            <c:strRef>
              <c:f>'59【Q34】'!$C$38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'59【Q34】'!$D$35:$J$35</c:f>
              <c:strCache>
                <c:ptCount val="7"/>
                <c:pt idx="0">
                  <c:v>必要な情報を共有してほしい</c:v>
                </c:pt>
                <c:pt idx="1">
                  <c:v>意見を聞いてほしい</c:v>
                </c:pt>
                <c:pt idx="2">
                  <c:v>業務の遂行方法や状況について、忌憚のない意見を言ってほしい</c:v>
                </c:pt>
                <c:pt idx="3">
                  <c:v>マネジメント業務のサポートをさせてほしい</c:v>
                </c:pt>
                <c:pt idx="4">
                  <c:v>業務内容や範囲を把握してほしい</c:v>
                </c:pt>
                <c:pt idx="5">
                  <c:v>上司は必要ない</c:v>
                </c:pt>
                <c:pt idx="6">
                  <c:v>その他</c:v>
                </c:pt>
              </c:strCache>
            </c:strRef>
          </c:cat>
          <c:val>
            <c:numRef>
              <c:f>'59【Q34】'!$D$38:$J$38</c:f>
              <c:numCache>
                <c:formatCode>0.0_ </c:formatCode>
                <c:ptCount val="7"/>
                <c:pt idx="0">
                  <c:v>52.89855072463768</c:v>
                </c:pt>
                <c:pt idx="1">
                  <c:v>26.811594202898554</c:v>
                </c:pt>
                <c:pt idx="2">
                  <c:v>23.188405797101449</c:v>
                </c:pt>
                <c:pt idx="3">
                  <c:v>9.4202898550724647</c:v>
                </c:pt>
                <c:pt idx="4">
                  <c:v>42.028985507246375</c:v>
                </c:pt>
                <c:pt idx="5">
                  <c:v>5.7971014492753623</c:v>
                </c:pt>
                <c:pt idx="6">
                  <c:v>1.4492753623188406</c:v>
                </c:pt>
              </c:numCache>
            </c:numRef>
          </c:val>
          <c:extLst>
            <c:ext xmlns:c16="http://schemas.microsoft.com/office/drawing/2014/chart" uri="{C3380CC4-5D6E-409C-BE32-E72D297353CC}">
              <c16:uniqueId val="{00000002-F6C9-4631-A779-F70DBCB7F700}"/>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5002344854687918E-2"/>
          <c:y val="5.1340739941753859E-2"/>
          <c:w val="0.97188655077191177"/>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'60【Q35】'!$F$30:$N$30</c:f>
              <c:numCache>
                <c:formatCode>0.0_ </c:formatCode>
                <c:ptCount val="9"/>
                <c:pt idx="0">
                  <c:v>17.966903073286051</c:v>
                </c:pt>
                <c:pt idx="1">
                  <c:v>12.76595744680851</c:v>
                </c:pt>
                <c:pt idx="2">
                  <c:v>26.477541371158392</c:v>
                </c:pt>
                <c:pt idx="3">
                  <c:v>12.529550827423167</c:v>
                </c:pt>
                <c:pt idx="4">
                  <c:v>28.841607565011824</c:v>
                </c:pt>
                <c:pt idx="5">
                  <c:v>5.6737588652482271</c:v>
                </c:pt>
                <c:pt idx="6">
                  <c:v>18.912529550827422</c:v>
                </c:pt>
                <c:pt idx="7">
                  <c:v>1.1820330969267139</c:v>
                </c:pt>
                <c:pt idx="8">
                  <c:v>29.314420803782504</c:v>
                </c:pt>
              </c:numCache>
            </c:numRef>
          </c:val>
          <c:extLst>
            <c:ext xmlns:c16="http://schemas.microsoft.com/office/drawing/2014/chart" uri="{C3380CC4-5D6E-409C-BE32-E72D297353CC}">
              <c16:uniqueId val="{00000005-D096-471C-8FE3-DB76EB6D9224}"/>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'60【Q35】'!$C$36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'60【Q35】'!$D$35:$L$35</c:f>
              <c:strCache>
                <c:ptCount val="9"/>
                <c:pt idx="0">
                  <c:v>業務に関連した専門の勉強会やセミナー</c:v>
                </c:pt>
                <c:pt idx="1">
                  <c:v>異業種交流会・同業者の会合等</c:v>
                </c:pt>
                <c:pt idx="2">
                  <c:v>学生時代の友人・先輩・後輩やゼミ等を通じた知り合い</c:v>
                </c:pt>
                <c:pt idx="3">
                  <c:v>社会貢献活動を通じたネットワーク</c:v>
                </c:pt>
                <c:pt idx="4">
                  <c:v>趣味を通じたネットワーク</c:v>
                </c:pt>
                <c:pt idx="5">
                  <c:v>子供等を通じたネットワーク</c:v>
                </c:pt>
                <c:pt idx="6">
                  <c:v>地域を通じたネットワーク</c:v>
                </c:pt>
                <c:pt idx="7">
                  <c:v>その他（具体的に【　　　】）</c:v>
                </c:pt>
                <c:pt idx="8">
                  <c:v>外部のネットワークがない</c:v>
                </c:pt>
              </c:strCache>
            </c:strRef>
          </c:cat>
          <c:val>
            <c:numRef>
              <c:f>'60【Q35】'!$D$36:$L$36</c:f>
              <c:numCache>
                <c:formatCode>0.0_ </c:formatCode>
                <c:ptCount val="9"/>
                <c:pt idx="0">
                  <c:v>21.666666666666668</c:v>
                </c:pt>
                <c:pt idx="1">
                  <c:v>21.666666666666668</c:v>
                </c:pt>
                <c:pt idx="2">
                  <c:v>34.444444444444443</c:v>
                </c:pt>
                <c:pt idx="3">
                  <c:v>15.555555555555555</c:v>
                </c:pt>
                <c:pt idx="4">
                  <c:v>26.666666666666668</c:v>
                </c:pt>
                <c:pt idx="5">
                  <c:v>3.8888888888888888</c:v>
                </c:pt>
                <c:pt idx="6">
                  <c:v>20</c:v>
                </c:pt>
                <c:pt idx="7">
                  <c:v>1.6666666666666667</c:v>
                </c:pt>
                <c:pt idx="8">
                  <c:v>20</c:v>
                </c:pt>
              </c:numCache>
            </c:numRef>
          </c:val>
          <c:extLst>
            <c:ext xmlns:c16="http://schemas.microsoft.com/office/drawing/2014/chart" uri="{C3380CC4-5D6E-409C-BE32-E72D297353CC}">
              <c16:uniqueId val="{00000000-28FE-42D2-9510-83A23B4AA6DE}"/>
            </c:ext>
          </c:extLst>
        </c:ser>
        <c:ser>
          <c:idx val="1"/>
          <c:order val="1"/>
          <c:tx>
            <c:strRef>
              <c:f>'60【Q35】'!$C$37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'60【Q35】'!$D$35:$L$35</c:f>
              <c:strCache>
                <c:ptCount val="9"/>
                <c:pt idx="0">
                  <c:v>業務に関連した専門の勉強会やセミナー</c:v>
                </c:pt>
                <c:pt idx="1">
                  <c:v>異業種交流会・同業者の会合等</c:v>
                </c:pt>
                <c:pt idx="2">
                  <c:v>学生時代の友人・先輩・後輩やゼミ等を通じた知り合い</c:v>
                </c:pt>
                <c:pt idx="3">
                  <c:v>社会貢献活動を通じたネットワーク</c:v>
                </c:pt>
                <c:pt idx="4">
                  <c:v>趣味を通じたネットワーク</c:v>
                </c:pt>
                <c:pt idx="5">
                  <c:v>子供等を通じたネットワーク</c:v>
                </c:pt>
                <c:pt idx="6">
                  <c:v>地域を通じたネットワーク</c:v>
                </c:pt>
                <c:pt idx="7">
                  <c:v>その他（具体的に【　　　】）</c:v>
                </c:pt>
                <c:pt idx="8">
                  <c:v>外部のネットワークがない</c:v>
                </c:pt>
              </c:strCache>
            </c:strRef>
          </c:cat>
          <c:val>
            <c:numRef>
              <c:f>'60【Q35】'!$D$37:$L$37</c:f>
              <c:numCache>
                <c:formatCode>0.0_ </c:formatCode>
                <c:ptCount val="9"/>
                <c:pt idx="0">
                  <c:v>18.292682926829269</c:v>
                </c:pt>
                <c:pt idx="1">
                  <c:v>7.3170731707317067</c:v>
                </c:pt>
                <c:pt idx="2">
                  <c:v>23.170731707317074</c:v>
                </c:pt>
                <c:pt idx="3">
                  <c:v>7.3170731707317067</c:v>
                </c:pt>
                <c:pt idx="4">
                  <c:v>20.73170731707317</c:v>
                </c:pt>
                <c:pt idx="5">
                  <c:v>9.7560975609756095</c:v>
                </c:pt>
                <c:pt idx="6">
                  <c:v>23.170731707317074</c:v>
                </c:pt>
                <c:pt idx="7">
                  <c:v>2.4390243902439024</c:v>
                </c:pt>
                <c:pt idx="8">
                  <c:v>34.146341463414636</c:v>
                </c:pt>
              </c:numCache>
            </c:numRef>
          </c:val>
          <c:extLst>
            <c:ext xmlns:c16="http://schemas.microsoft.com/office/drawing/2014/chart" uri="{C3380CC4-5D6E-409C-BE32-E72D297353CC}">
              <c16:uniqueId val="{00000001-28FE-42D2-9510-83A23B4AA6DE}"/>
            </c:ext>
          </c:extLst>
        </c:ser>
        <c:ser>
          <c:idx val="2"/>
          <c:order val="2"/>
          <c:tx>
            <c:strRef>
              <c:f>'60【Q35】'!$C$38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'60【Q35】'!$D$35:$L$35</c:f>
              <c:strCache>
                <c:ptCount val="9"/>
                <c:pt idx="0">
                  <c:v>業務に関連した専門の勉強会やセミナー</c:v>
                </c:pt>
                <c:pt idx="1">
                  <c:v>異業種交流会・同業者の会合等</c:v>
                </c:pt>
                <c:pt idx="2">
                  <c:v>学生時代の友人・先輩・後輩やゼミ等を通じた知り合い</c:v>
                </c:pt>
                <c:pt idx="3">
                  <c:v>社会貢献活動を通じたネットワーク</c:v>
                </c:pt>
                <c:pt idx="4">
                  <c:v>趣味を通じたネットワーク</c:v>
                </c:pt>
                <c:pt idx="5">
                  <c:v>子供等を通じたネットワーク</c:v>
                </c:pt>
                <c:pt idx="6">
                  <c:v>地域を通じたネットワーク</c:v>
                </c:pt>
                <c:pt idx="7">
                  <c:v>その他（具体的に【　　　】）</c:v>
                </c:pt>
                <c:pt idx="8">
                  <c:v>外部のネットワークがない</c:v>
                </c:pt>
              </c:strCache>
            </c:strRef>
          </c:cat>
          <c:val>
            <c:numRef>
              <c:f>'60【Q35】'!$D$38:$L$38</c:f>
              <c:numCache>
                <c:formatCode>0.0_ </c:formatCode>
                <c:ptCount val="9"/>
                <c:pt idx="0">
                  <c:v>14.492753623188406</c:v>
                </c:pt>
                <c:pt idx="1">
                  <c:v>5.7971014492753623</c:v>
                </c:pt>
                <c:pt idx="2">
                  <c:v>21.014492753623188</c:v>
                </c:pt>
                <c:pt idx="3">
                  <c:v>11.594202898550725</c:v>
                </c:pt>
                <c:pt idx="4">
                  <c:v>37.681159420289859</c:v>
                </c:pt>
                <c:pt idx="5">
                  <c:v>5.7971014492753623</c:v>
                </c:pt>
                <c:pt idx="6">
                  <c:v>15.942028985507244</c:v>
                </c:pt>
                <c:pt idx="7">
                  <c:v>0</c:v>
                </c:pt>
                <c:pt idx="8">
                  <c:v>36.231884057971016</c:v>
                </c:pt>
              </c:numCache>
            </c:numRef>
          </c:val>
          <c:extLst>
            <c:ext xmlns:c16="http://schemas.microsoft.com/office/drawing/2014/chart" uri="{C3380CC4-5D6E-409C-BE32-E72D297353CC}">
              <c16:uniqueId val="{00000002-28FE-42D2-9510-83A23B4AA6DE}"/>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'5【SQ4S1】'!$F$28</c:f>
              <c:strCache>
                <c:ptCount val="1"/>
                <c:pt idx="0">
                  <c:v>29人以下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'5【SQ4S1】'!$F$30:$F$33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1-381B-4A0D-AC1B-FE442835BA1F}"/>
            </c:ext>
          </c:extLst>
        </c:ser>
        <c:ser>
          <c:idx val="1"/>
          <c:order val="1"/>
          <c:tx>
            <c:strRef>
              <c:f>'5【SQ4S1】'!$G$28</c:f>
              <c:strCache>
                <c:ptCount val="1"/>
                <c:pt idx="0">
                  <c:v>30～49人</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'5【SQ4S1】'!$G$30:$G$33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2-381B-4A0D-AC1B-FE442835BA1F}"/>
            </c:ext>
          </c:extLst>
        </c:ser>
        <c:ser>
          <c:idx val="2"/>
          <c:order val="2"/>
          <c:tx>
            <c:strRef>
              <c:f>'5【SQ4S1】'!$H$28</c:f>
              <c:strCache>
                <c:ptCount val="1"/>
                <c:pt idx="0">
                  <c:v>50～99人</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'5【SQ4S1】'!$H$30:$H$33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3-381B-4A0D-AC1B-FE442835BA1F}"/>
            </c:ext>
          </c:extLst>
        </c:ser>
        <c:ser>
          <c:idx val="3"/>
          <c:order val="3"/>
          <c:tx>
            <c:strRef>
              <c:f>'5【SQ4S1】'!$I$28</c:f>
              <c:strCache>
                <c:ptCount val="1"/>
                <c:pt idx="0">
                  <c:v>100～299人</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'5【SQ4S1】'!$I$30:$I$33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4-381B-4A0D-AC1B-FE442835BA1F}"/>
            </c:ext>
          </c:extLst>
        </c:ser>
        <c:ser>
          <c:idx val="4"/>
          <c:order val="4"/>
          <c:tx>
            <c:strRef>
              <c:f>'5【SQ4S1】'!$J$28</c:f>
              <c:strCache>
                <c:ptCount val="1"/>
                <c:pt idx="0">
                  <c:v>300～499人</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'5【SQ4S1】'!$J$30:$J$33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5-381B-4A0D-AC1B-FE442835BA1F}"/>
            </c:ext>
          </c:extLst>
        </c:ser>
        <c:ser>
          <c:idx val="5"/>
          <c:order val="5"/>
          <c:tx>
            <c:strRef>
              <c:f>'5【SQ4S1】'!$K$28</c:f>
              <c:strCache>
                <c:ptCount val="1"/>
                <c:pt idx="0">
                  <c:v>500～999人</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'5【SQ4S1】'!$K$30:$K$33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6-381B-4A0D-AC1B-FE442835BA1F}"/>
            </c:ext>
          </c:extLst>
        </c:ser>
        <c:ser>
          <c:idx val="6"/>
          <c:order val="6"/>
          <c:tx>
            <c:strRef>
              <c:f>'5【SQ4S1】'!$L$28</c:f>
              <c:strCache>
                <c:ptCount val="1"/>
                <c:pt idx="0">
                  <c:v>1000人以上</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'5【SQ4S1】'!$L$30:$L$33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7-381B-4A0D-AC1B-FE442835BA1F}"/>
            </c:ext>
          </c:extLst>
        </c:ser>
        <c:dLbls>
          <c:showLegendKey val="0"/>
          <c:showVal val="0"/>
          <c:showCatName val="0"/>
          <c:showSerName val="0"/>
          <c:showPercent val="0"/>
          <c:showBubbleSize val="0"/>
        </c:dLbls>
        <c:gapWidth val="30"/>
        <c:overlap val="100"/>
        <c:axId val="218077696"/>
        <c:axId val="218079776"/>
      </c:barChart>
      <c:catAx>
        <c:axId val="218077696"/>
        <c:scaling>
          <c:orientation val="maxMin"/>
        </c:scaling>
        <c:delete val="1"/>
        <c:axPos val="l"/>
        <c:majorTickMark val="out"/>
        <c:minorTickMark val="none"/>
        <c:tickLblPos val="nextTo"/>
        <c:crossAx val="218079776"/>
        <c:crosses val="autoZero"/>
        <c:auto val="1"/>
        <c:lblAlgn val="ctr"/>
        <c:lblOffset val="100"/>
        <c:tickLblSkip val="3"/>
        <c:tickMarkSkip val="1"/>
        <c:noMultiLvlLbl val="0"/>
      </c:catAx>
      <c:valAx>
        <c:axId val="218079776"/>
        <c:scaling>
          <c:orientation val="minMax"/>
          <c:min val="0"/>
        </c:scaling>
        <c:delete val="1"/>
        <c:axPos val="t"/>
        <c:numFmt formatCode="0%" sourceLinked="1"/>
        <c:majorTickMark val="out"/>
        <c:minorTickMark val="none"/>
        <c:tickLblPos val="nextTo"/>
        <c:crossAx val="218077696"/>
        <c:crossesAt val="1"/>
        <c:crossBetween val="between"/>
      </c:valAx>
      <c:spPr>
        <a:noFill/>
        <a:ln w="25400">
          <a:noFill/>
        </a:ln>
      </c:spPr>
    </c:plotArea>
    <c:legend>
      <c:legendPos val="t"/>
      <c:layout>
        <c:manualLayout>
          <c:xMode val="edge"/>
          <c:yMode val="edge"/>
          <c:x val="0.11545187489441194"/>
          <c:y val="0.38247205095051995"/>
          <c:w val="0.72587508336509698"/>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0245740689213901E-2"/>
          <c:y val="5.1340739941753859E-2"/>
          <c:w val="0.943324959523498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'61【Q36】'!$F$30:$I$30</c:f>
              <c:numCache>
                <c:formatCode>0.0_ </c:formatCode>
                <c:ptCount val="4"/>
                <c:pt idx="0">
                  <c:v>42.741935483870968</c:v>
                </c:pt>
                <c:pt idx="1">
                  <c:v>14.516129032258066</c:v>
                </c:pt>
                <c:pt idx="2">
                  <c:v>46.774193548387096</c:v>
                </c:pt>
                <c:pt idx="3">
                  <c:v>0.80645161290322576</c:v>
                </c:pt>
              </c:numCache>
            </c:numRef>
          </c:val>
          <c:extLst>
            <c:ext xmlns:c16="http://schemas.microsoft.com/office/drawing/2014/chart" uri="{C3380CC4-5D6E-409C-BE32-E72D297353CC}">
              <c16:uniqueId val="{00000005-4F9E-44E1-A2F0-D824868BF920}"/>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'61【Q36】'!$C$36</c:f>
              <c:strCache>
                <c:ptCount val="1"/>
                <c:pt idx="0">
                  <c:v>男性・管理職/総合職(n=36)</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'61【Q36】'!$D$35:$G$35</c:f>
              <c:strCache>
                <c:ptCount val="4"/>
                <c:pt idx="0">
                  <c:v>外部のネットワークづくりに興味がない</c:v>
                </c:pt>
                <c:pt idx="1">
                  <c:v>忙しくて外部のネットワークを作る時間がない</c:v>
                </c:pt>
                <c:pt idx="2">
                  <c:v>外部のネットワークを作る機会がない</c:v>
                </c:pt>
                <c:pt idx="3">
                  <c:v>その他</c:v>
                </c:pt>
              </c:strCache>
            </c:strRef>
          </c:cat>
          <c:val>
            <c:numRef>
              <c:f>'61【Q36】'!$D$36:$G$36</c:f>
              <c:numCache>
                <c:formatCode>0.0_ </c:formatCode>
                <c:ptCount val="4"/>
                <c:pt idx="0">
                  <c:v>52.777777777777779</c:v>
                </c:pt>
                <c:pt idx="1">
                  <c:v>11.111111111111111</c:v>
                </c:pt>
                <c:pt idx="2">
                  <c:v>41.666666666666671</c:v>
                </c:pt>
                <c:pt idx="3">
                  <c:v>2.7777777777777777</c:v>
                </c:pt>
              </c:numCache>
            </c:numRef>
          </c:val>
          <c:extLst>
            <c:ext xmlns:c16="http://schemas.microsoft.com/office/drawing/2014/chart" uri="{C3380CC4-5D6E-409C-BE32-E72D297353CC}">
              <c16:uniqueId val="{00000000-35AB-4311-8FF3-00A23699AAA2}"/>
            </c:ext>
          </c:extLst>
        </c:ser>
        <c:ser>
          <c:idx val="1"/>
          <c:order val="1"/>
          <c:tx>
            <c:strRef>
              <c:f>'61【Q36】'!$C$37</c:f>
              <c:strCache>
                <c:ptCount val="1"/>
                <c:pt idx="0">
                  <c:v>女性・管理職/総合職(n=28)</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'61【Q36】'!$D$35:$G$35</c:f>
              <c:strCache>
                <c:ptCount val="4"/>
                <c:pt idx="0">
                  <c:v>外部のネットワークづくりに興味がない</c:v>
                </c:pt>
                <c:pt idx="1">
                  <c:v>忙しくて外部のネットワークを作る時間がない</c:v>
                </c:pt>
                <c:pt idx="2">
                  <c:v>外部のネットワークを作る機会がない</c:v>
                </c:pt>
                <c:pt idx="3">
                  <c:v>その他</c:v>
                </c:pt>
              </c:strCache>
            </c:strRef>
          </c:cat>
          <c:val>
            <c:numRef>
              <c:f>'61【Q36】'!$D$37:$G$37</c:f>
              <c:numCache>
                <c:formatCode>0.0_ </c:formatCode>
                <c:ptCount val="4"/>
                <c:pt idx="0">
                  <c:v>28.571428571428569</c:v>
                </c:pt>
                <c:pt idx="1">
                  <c:v>17.857142857142858</c:v>
                </c:pt>
                <c:pt idx="2">
                  <c:v>57.142857142857139</c:v>
                </c:pt>
                <c:pt idx="3">
                  <c:v>0</c:v>
                </c:pt>
              </c:numCache>
            </c:numRef>
          </c:val>
          <c:extLst>
            <c:ext xmlns:c16="http://schemas.microsoft.com/office/drawing/2014/chart" uri="{C3380CC4-5D6E-409C-BE32-E72D297353CC}">
              <c16:uniqueId val="{00000001-35AB-4311-8FF3-00A23699AAA2}"/>
            </c:ext>
          </c:extLst>
        </c:ser>
        <c:ser>
          <c:idx val="2"/>
          <c:order val="2"/>
          <c:tx>
            <c:strRef>
              <c:f>'61【Q36】'!$C$38</c:f>
              <c:strCache>
                <c:ptCount val="1"/>
                <c:pt idx="0">
                  <c:v>女性・一般職(n=50)</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'61【Q36】'!$D$35:$G$35</c:f>
              <c:strCache>
                <c:ptCount val="4"/>
                <c:pt idx="0">
                  <c:v>外部のネットワークづくりに興味がない</c:v>
                </c:pt>
                <c:pt idx="1">
                  <c:v>忙しくて外部のネットワークを作る時間がない</c:v>
                </c:pt>
                <c:pt idx="2">
                  <c:v>外部のネットワークを作る機会がない</c:v>
                </c:pt>
                <c:pt idx="3">
                  <c:v>その他</c:v>
                </c:pt>
              </c:strCache>
            </c:strRef>
          </c:cat>
          <c:val>
            <c:numRef>
              <c:f>'61【Q36】'!$D$38:$G$38</c:f>
              <c:numCache>
                <c:formatCode>0.0_ </c:formatCode>
                <c:ptCount val="4"/>
                <c:pt idx="0">
                  <c:v>38</c:v>
                </c:pt>
                <c:pt idx="1">
                  <c:v>18</c:v>
                </c:pt>
                <c:pt idx="2">
                  <c:v>48</c:v>
                </c:pt>
                <c:pt idx="3">
                  <c:v>0</c:v>
                </c:pt>
              </c:numCache>
            </c:numRef>
          </c:val>
          <c:extLst>
            <c:ext xmlns:c16="http://schemas.microsoft.com/office/drawing/2014/chart" uri="{C3380CC4-5D6E-409C-BE32-E72D297353CC}">
              <c16:uniqueId val="{00000002-35AB-4311-8FF3-00A23699AAA2}"/>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'62【Q37S1】'!$F$30:$I$30</c:f>
              <c:numCache>
                <c:formatCode>0.0_ </c:formatCode>
                <c:ptCount val="4"/>
                <c:pt idx="0">
                  <c:v>13.002364066193852</c:v>
                </c:pt>
                <c:pt idx="1">
                  <c:v>56.26477541371159</c:v>
                </c:pt>
                <c:pt idx="2">
                  <c:v>22.93144208037825</c:v>
                </c:pt>
                <c:pt idx="3">
                  <c:v>7.8014184397163122</c:v>
                </c:pt>
              </c:numCache>
            </c:numRef>
          </c:val>
          <c:extLst>
            <c:ext xmlns:c16="http://schemas.microsoft.com/office/drawing/2014/chart" uri="{C3380CC4-5D6E-409C-BE32-E72D297353CC}">
              <c16:uniqueId val="{00000005-C427-4AED-9089-17C117D23635}"/>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'62【Q37S1】'!$F$28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'62【Q37S1】'!$F$30:$F$33</c:f>
              <c:numCache>
                <c:formatCode>0.0_ </c:formatCode>
                <c:ptCount val="4"/>
                <c:pt idx="0">
                  <c:v>13.002364066193852</c:v>
                </c:pt>
                <c:pt idx="1">
                  <c:v>16.111111111111111</c:v>
                </c:pt>
                <c:pt idx="2">
                  <c:v>15.853658536585366</c:v>
                </c:pt>
                <c:pt idx="3">
                  <c:v>6.5217391304347823</c:v>
                </c:pt>
              </c:numCache>
            </c:numRef>
          </c:val>
          <c:extLst>
            <c:ext xmlns:c16="http://schemas.microsoft.com/office/drawing/2014/chart" uri="{C3380CC4-5D6E-409C-BE32-E72D297353CC}">
              <c16:uniqueId val="{00000001-2962-4658-9735-E5DD14E3F8E3}"/>
            </c:ext>
          </c:extLst>
        </c:ser>
        <c:ser>
          <c:idx val="1"/>
          <c:order val="1"/>
          <c:tx>
            <c:strRef>
              <c:f>'62【Q37S1】'!$G$28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'62【Q37S1】'!$G$30:$G$33</c:f>
              <c:numCache>
                <c:formatCode>0.0_ </c:formatCode>
                <c:ptCount val="4"/>
                <c:pt idx="0">
                  <c:v>56.26477541371159</c:v>
                </c:pt>
                <c:pt idx="1">
                  <c:v>54.444444444444443</c:v>
                </c:pt>
                <c:pt idx="2">
                  <c:v>57.317073170731703</c:v>
                </c:pt>
                <c:pt idx="3">
                  <c:v>60.869565217391312</c:v>
                </c:pt>
              </c:numCache>
            </c:numRef>
          </c:val>
          <c:extLst>
            <c:ext xmlns:c16="http://schemas.microsoft.com/office/drawing/2014/chart" uri="{C3380CC4-5D6E-409C-BE32-E72D297353CC}">
              <c16:uniqueId val="{00000002-2962-4658-9735-E5DD14E3F8E3}"/>
            </c:ext>
          </c:extLst>
        </c:ser>
        <c:ser>
          <c:idx val="2"/>
          <c:order val="2"/>
          <c:tx>
            <c:strRef>
              <c:f>'62【Q37S1】'!$H$28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'62【Q37S1】'!$H$30:$H$33</c:f>
              <c:numCache>
                <c:formatCode>0.0_ </c:formatCode>
                <c:ptCount val="4"/>
                <c:pt idx="0">
                  <c:v>22.93144208037825</c:v>
                </c:pt>
                <c:pt idx="1">
                  <c:v>21.111111111111111</c:v>
                </c:pt>
                <c:pt idx="2">
                  <c:v>14.634146341463413</c:v>
                </c:pt>
                <c:pt idx="3">
                  <c:v>26.811594202898554</c:v>
                </c:pt>
              </c:numCache>
            </c:numRef>
          </c:val>
          <c:extLst>
            <c:ext xmlns:c16="http://schemas.microsoft.com/office/drawing/2014/chart" uri="{C3380CC4-5D6E-409C-BE32-E72D297353CC}">
              <c16:uniqueId val="{00000003-2962-4658-9735-E5DD14E3F8E3}"/>
            </c:ext>
          </c:extLst>
        </c:ser>
        <c:ser>
          <c:idx val="3"/>
          <c:order val="3"/>
          <c:tx>
            <c:strRef>
              <c:f>'62【Q37S1】'!$I$28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'62【Q37S1】'!$I$30:$I$33</c:f>
              <c:numCache>
                <c:formatCode>0.0_ </c:formatCode>
                <c:ptCount val="4"/>
                <c:pt idx="0">
                  <c:v>7.8014184397163122</c:v>
                </c:pt>
                <c:pt idx="1">
                  <c:v>8.3333333333333321</c:v>
                </c:pt>
                <c:pt idx="2">
                  <c:v>12.195121951219512</c:v>
                </c:pt>
                <c:pt idx="3">
                  <c:v>5.7971014492753623</c:v>
                </c:pt>
              </c:numCache>
            </c:numRef>
          </c:val>
          <c:extLst>
            <c:ext xmlns:c16="http://schemas.microsoft.com/office/drawing/2014/chart" uri="{C3380CC4-5D6E-409C-BE32-E72D297353CC}">
              <c16:uniqueId val="{00000004-2962-4658-9735-E5DD14E3F8E3}"/>
            </c:ext>
          </c:extLst>
        </c:ser>
        <c:dLbls>
          <c:showLegendKey val="0"/>
          <c:showVal val="0"/>
          <c:showCatName val="0"/>
          <c:showSerName val="0"/>
          <c:showPercent val="0"/>
          <c:showBubbleSize val="0"/>
        </c:dLbls>
        <c:gapWidth val="30"/>
        <c:overlap val="100"/>
        <c:axId val="325078448"/>
        <c:axId val="325074704"/>
      </c:barChart>
      <c:catAx>
        <c:axId val="325078448"/>
        <c:scaling>
          <c:orientation val="maxMin"/>
        </c:scaling>
        <c:delete val="1"/>
        <c:axPos val="l"/>
        <c:majorTickMark val="out"/>
        <c:minorTickMark val="none"/>
        <c:tickLblPos val="nextTo"/>
        <c:crossAx val="325074704"/>
        <c:crosses val="autoZero"/>
        <c:auto val="1"/>
        <c:lblAlgn val="ctr"/>
        <c:lblOffset val="100"/>
        <c:tickLblSkip val="3"/>
        <c:tickMarkSkip val="1"/>
        <c:noMultiLvlLbl val="0"/>
      </c:catAx>
      <c:valAx>
        <c:axId val="325074704"/>
        <c:scaling>
          <c:orientation val="minMax"/>
          <c:min val="0"/>
        </c:scaling>
        <c:delete val="1"/>
        <c:axPos val="t"/>
        <c:numFmt formatCode="0%" sourceLinked="1"/>
        <c:majorTickMark val="out"/>
        <c:minorTickMark val="none"/>
        <c:tickLblPos val="nextTo"/>
        <c:crossAx val="325078448"/>
        <c:crossesAt val="1"/>
        <c:crossBetween val="between"/>
      </c:valAx>
      <c:spPr>
        <a:noFill/>
        <a:ln w="25400">
          <a:noFill/>
        </a:ln>
      </c:spPr>
    </c:plotArea>
    <c:legend>
      <c:legendPos val="t"/>
      <c:layout>
        <c:manualLayout>
          <c:xMode val="edge"/>
          <c:yMode val="edge"/>
          <c:x val="4.1626806951146511E-2"/>
          <c:y val="0.38247205095051995"/>
          <c:w val="0.87352499660838523"/>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4400565313951141"/>
          <c:w val="0.79279999999999995"/>
          <c:h val="0.74896639816622823"/>
        </c:manualLayout>
      </c:layout>
      <c:barChart>
        <c:barDir val="bar"/>
        <c:grouping val="percentStacked"/>
        <c:varyColors val="0"/>
        <c:ser>
          <c:idx val="0"/>
          <c:order val="0"/>
          <c:tx>
            <c:strRef>
              <c:f>'62【Q37S1】'!$D$35</c:f>
              <c:strCache>
                <c:ptCount val="1"/>
                <c:pt idx="0">
                  <c:v>満足している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'62【Q37S1】'!$C$36:$C$38</c:f>
              <c:strCache>
                <c:ptCount val="3"/>
                <c:pt idx="0">
                  <c:v>男性・管理職/総合職(n=180)</c:v>
                </c:pt>
                <c:pt idx="1">
                  <c:v>女性・管理職/総合職(n=82)</c:v>
                </c:pt>
                <c:pt idx="2">
                  <c:v>女性・一般職(n=138)</c:v>
                </c:pt>
              </c:strCache>
            </c:strRef>
          </c:cat>
          <c:val>
            <c:numRef>
              <c:f>'62【Q37S1】'!$D$36:$D$38</c:f>
              <c:numCache>
                <c:formatCode>0.0_ </c:formatCode>
                <c:ptCount val="3"/>
                <c:pt idx="0">
                  <c:v>16.111111111111111</c:v>
                </c:pt>
                <c:pt idx="1">
                  <c:v>15.853658536585366</c:v>
                </c:pt>
                <c:pt idx="2">
                  <c:v>6.5217391304347823</c:v>
                </c:pt>
              </c:numCache>
            </c:numRef>
          </c:val>
          <c:extLst>
            <c:ext xmlns:c16="http://schemas.microsoft.com/office/drawing/2014/chart" uri="{C3380CC4-5D6E-409C-BE32-E72D297353CC}">
              <c16:uniqueId val="{00000000-F261-4235-A8E0-99268FE23EE1}"/>
            </c:ext>
          </c:extLst>
        </c:ser>
        <c:ser>
          <c:idx val="1"/>
          <c:order val="1"/>
          <c:tx>
            <c:strRef>
              <c:f>'62【Q37S1】'!$E$35</c:f>
              <c:strCache>
                <c:ptCount val="1"/>
                <c:pt idx="0">
                  <c:v>どちらかと言えば満足している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'62【Q37S1】'!$C$36:$C$38</c:f>
              <c:strCache>
                <c:ptCount val="3"/>
                <c:pt idx="0">
                  <c:v>男性・管理職/総合職(n=180)</c:v>
                </c:pt>
                <c:pt idx="1">
                  <c:v>女性・管理職/総合職(n=82)</c:v>
                </c:pt>
                <c:pt idx="2">
                  <c:v>女性・一般職(n=138)</c:v>
                </c:pt>
              </c:strCache>
            </c:strRef>
          </c:cat>
          <c:val>
            <c:numRef>
              <c:f>'62【Q37S1】'!$E$36:$E$38</c:f>
              <c:numCache>
                <c:formatCode>0.0_ </c:formatCode>
                <c:ptCount val="3"/>
                <c:pt idx="0">
                  <c:v>54.444444444444443</c:v>
                </c:pt>
                <c:pt idx="1">
                  <c:v>57.317073170731703</c:v>
                </c:pt>
                <c:pt idx="2">
                  <c:v>60.869565217391312</c:v>
                </c:pt>
              </c:numCache>
            </c:numRef>
          </c:val>
          <c:extLst>
            <c:ext xmlns:c16="http://schemas.microsoft.com/office/drawing/2014/chart" uri="{C3380CC4-5D6E-409C-BE32-E72D297353CC}">
              <c16:uniqueId val="{00000001-F261-4235-A8E0-99268FE23EE1}"/>
            </c:ext>
          </c:extLst>
        </c:ser>
        <c:ser>
          <c:idx val="2"/>
          <c:order val="2"/>
          <c:tx>
            <c:strRef>
              <c:f>'62【Q37S1】'!$F$35</c:f>
              <c:strCache>
                <c:ptCount val="1"/>
                <c:pt idx="0">
                  <c:v>どちらかと言えば満足していない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'62【Q37S1】'!$C$36:$C$38</c:f>
              <c:strCache>
                <c:ptCount val="3"/>
                <c:pt idx="0">
                  <c:v>男性・管理職/総合職(n=180)</c:v>
                </c:pt>
                <c:pt idx="1">
                  <c:v>女性・管理職/総合職(n=82)</c:v>
                </c:pt>
                <c:pt idx="2">
                  <c:v>女性・一般職(n=138)</c:v>
                </c:pt>
              </c:strCache>
            </c:strRef>
          </c:cat>
          <c:val>
            <c:numRef>
              <c:f>'62【Q37S1】'!$F$36:$F$38</c:f>
              <c:numCache>
                <c:formatCode>0.0_ </c:formatCode>
                <c:ptCount val="3"/>
                <c:pt idx="0">
                  <c:v>21.111111111111111</c:v>
                </c:pt>
                <c:pt idx="1">
                  <c:v>14.634146341463413</c:v>
                </c:pt>
                <c:pt idx="2">
                  <c:v>26.811594202898554</c:v>
                </c:pt>
              </c:numCache>
            </c:numRef>
          </c:val>
          <c:extLst>
            <c:ext xmlns:c16="http://schemas.microsoft.com/office/drawing/2014/chart" uri="{C3380CC4-5D6E-409C-BE32-E72D297353CC}">
              <c16:uniqueId val="{00000002-F261-4235-A8E0-99268FE23EE1}"/>
            </c:ext>
          </c:extLst>
        </c:ser>
        <c:ser>
          <c:idx val="3"/>
          <c:order val="3"/>
          <c:tx>
            <c:strRef>
              <c:f>'62【Q37S1】'!$G$35</c:f>
              <c:strCache>
                <c:ptCount val="1"/>
                <c:pt idx="0">
                  <c:v>満足していない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'62【Q37S1】'!$C$36:$C$38</c:f>
              <c:strCache>
                <c:ptCount val="3"/>
                <c:pt idx="0">
                  <c:v>男性・管理職/総合職(n=180)</c:v>
                </c:pt>
                <c:pt idx="1">
                  <c:v>女性・管理職/総合職(n=82)</c:v>
                </c:pt>
                <c:pt idx="2">
                  <c:v>女性・一般職(n=138)</c:v>
                </c:pt>
              </c:strCache>
            </c:strRef>
          </c:cat>
          <c:val>
            <c:numRef>
              <c:f>'62【Q37S1】'!$G$36:$G$38</c:f>
              <c:numCache>
                <c:formatCode>0.0_ </c:formatCode>
                <c:ptCount val="3"/>
                <c:pt idx="0">
                  <c:v>8.3333333333333321</c:v>
                </c:pt>
                <c:pt idx="1">
                  <c:v>12.195121951219512</c:v>
                </c:pt>
                <c:pt idx="2">
                  <c:v>5.7971014492753623</c:v>
                </c:pt>
              </c:numCache>
            </c:numRef>
          </c:val>
          <c:extLst>
            <c:ext xmlns:c16="http://schemas.microsoft.com/office/drawing/2014/chart" uri="{C3380CC4-5D6E-409C-BE32-E72D297353CC}">
              <c16:uniqueId val="{00000003-F261-4235-A8E0-99268FE23EE1}"/>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8254149307824425"/>
          <c:w val="0.99840648148148148"/>
          <c:h val="0.11740218580609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'63【Q37S2】'!$F$30:$I$30</c:f>
              <c:numCache>
                <c:formatCode>0.0_ </c:formatCode>
                <c:ptCount val="4"/>
                <c:pt idx="0">
                  <c:v>4.9645390070921991</c:v>
                </c:pt>
                <c:pt idx="1">
                  <c:v>38.061465721040186</c:v>
                </c:pt>
                <c:pt idx="2">
                  <c:v>37.825059101654844</c:v>
                </c:pt>
                <c:pt idx="3">
                  <c:v>19.148936170212767</c:v>
                </c:pt>
              </c:numCache>
            </c:numRef>
          </c:val>
          <c:extLst>
            <c:ext xmlns:c16="http://schemas.microsoft.com/office/drawing/2014/chart" uri="{C3380CC4-5D6E-409C-BE32-E72D297353CC}">
              <c16:uniqueId val="{00000005-814D-470C-905D-B7E4270C58A3}"/>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'63【Q37S2】'!$F$28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'63【Q37S2】'!$F$30:$F$33</c:f>
              <c:numCache>
                <c:formatCode>0.0_ </c:formatCode>
                <c:ptCount val="4"/>
                <c:pt idx="0">
                  <c:v>4.9645390070921991</c:v>
                </c:pt>
                <c:pt idx="1">
                  <c:v>6.1111111111111107</c:v>
                </c:pt>
                <c:pt idx="2">
                  <c:v>3.6585365853658534</c:v>
                </c:pt>
                <c:pt idx="3">
                  <c:v>3.6231884057971016</c:v>
                </c:pt>
              </c:numCache>
            </c:numRef>
          </c:val>
          <c:extLst>
            <c:ext xmlns:c16="http://schemas.microsoft.com/office/drawing/2014/chart" uri="{C3380CC4-5D6E-409C-BE32-E72D297353CC}">
              <c16:uniqueId val="{00000001-8940-4889-AEB6-64A2C32A29AA}"/>
            </c:ext>
          </c:extLst>
        </c:ser>
        <c:ser>
          <c:idx val="1"/>
          <c:order val="1"/>
          <c:tx>
            <c:strRef>
              <c:f>'63【Q37S2】'!$G$28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'63【Q37S2】'!$G$30:$G$33</c:f>
              <c:numCache>
                <c:formatCode>0.0_ </c:formatCode>
                <c:ptCount val="4"/>
                <c:pt idx="0">
                  <c:v>38.061465721040186</c:v>
                </c:pt>
                <c:pt idx="1">
                  <c:v>39.444444444444443</c:v>
                </c:pt>
                <c:pt idx="2">
                  <c:v>47.560975609756099</c:v>
                </c:pt>
                <c:pt idx="3">
                  <c:v>31.159420289855071</c:v>
                </c:pt>
              </c:numCache>
            </c:numRef>
          </c:val>
          <c:extLst>
            <c:ext xmlns:c16="http://schemas.microsoft.com/office/drawing/2014/chart" uri="{C3380CC4-5D6E-409C-BE32-E72D297353CC}">
              <c16:uniqueId val="{00000002-8940-4889-AEB6-64A2C32A29AA}"/>
            </c:ext>
          </c:extLst>
        </c:ser>
        <c:ser>
          <c:idx val="2"/>
          <c:order val="2"/>
          <c:tx>
            <c:strRef>
              <c:f>'63【Q37S2】'!$H$28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'63【Q37S2】'!$H$30:$H$33</c:f>
              <c:numCache>
                <c:formatCode>0.0_ </c:formatCode>
                <c:ptCount val="4"/>
                <c:pt idx="0">
                  <c:v>37.825059101654844</c:v>
                </c:pt>
                <c:pt idx="1">
                  <c:v>31.111111111111111</c:v>
                </c:pt>
                <c:pt idx="2">
                  <c:v>31.707317073170731</c:v>
                </c:pt>
                <c:pt idx="3">
                  <c:v>49.275362318840585</c:v>
                </c:pt>
              </c:numCache>
            </c:numRef>
          </c:val>
          <c:extLst>
            <c:ext xmlns:c16="http://schemas.microsoft.com/office/drawing/2014/chart" uri="{C3380CC4-5D6E-409C-BE32-E72D297353CC}">
              <c16:uniqueId val="{00000003-8940-4889-AEB6-64A2C32A29AA}"/>
            </c:ext>
          </c:extLst>
        </c:ser>
        <c:ser>
          <c:idx val="3"/>
          <c:order val="3"/>
          <c:tx>
            <c:strRef>
              <c:f>'63【Q37S2】'!$I$28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'63【Q37S2】'!$I$30:$I$33</c:f>
              <c:numCache>
                <c:formatCode>0.0_ </c:formatCode>
                <c:ptCount val="4"/>
                <c:pt idx="0">
                  <c:v>19.148936170212767</c:v>
                </c:pt>
                <c:pt idx="1">
                  <c:v>23.333333333333332</c:v>
                </c:pt>
                <c:pt idx="2">
                  <c:v>17.073170731707318</c:v>
                </c:pt>
                <c:pt idx="3">
                  <c:v>15.942028985507244</c:v>
                </c:pt>
              </c:numCache>
            </c:numRef>
          </c:val>
          <c:extLst>
            <c:ext xmlns:c16="http://schemas.microsoft.com/office/drawing/2014/chart" uri="{C3380CC4-5D6E-409C-BE32-E72D297353CC}">
              <c16:uniqueId val="{00000004-8940-4889-AEB6-64A2C32A29AA}"/>
            </c:ext>
          </c:extLst>
        </c:ser>
        <c:dLbls>
          <c:showLegendKey val="0"/>
          <c:showVal val="0"/>
          <c:showCatName val="0"/>
          <c:showSerName val="0"/>
          <c:showPercent val="0"/>
          <c:showBubbleSize val="0"/>
        </c:dLbls>
        <c:gapWidth val="30"/>
        <c:overlap val="100"/>
        <c:axId val="1596349248"/>
        <c:axId val="1596353408"/>
      </c:barChart>
      <c:catAx>
        <c:axId val="1596349248"/>
        <c:scaling>
          <c:orientation val="maxMin"/>
        </c:scaling>
        <c:delete val="1"/>
        <c:axPos val="l"/>
        <c:majorTickMark val="out"/>
        <c:minorTickMark val="none"/>
        <c:tickLblPos val="nextTo"/>
        <c:crossAx val="1596353408"/>
        <c:crosses val="autoZero"/>
        <c:auto val="1"/>
        <c:lblAlgn val="ctr"/>
        <c:lblOffset val="100"/>
        <c:tickLblSkip val="3"/>
        <c:tickMarkSkip val="1"/>
        <c:noMultiLvlLbl val="0"/>
      </c:catAx>
      <c:valAx>
        <c:axId val="1596353408"/>
        <c:scaling>
          <c:orientation val="minMax"/>
          <c:min val="0"/>
        </c:scaling>
        <c:delete val="1"/>
        <c:axPos val="t"/>
        <c:numFmt formatCode="0%" sourceLinked="1"/>
        <c:majorTickMark val="out"/>
        <c:minorTickMark val="none"/>
        <c:tickLblPos val="nextTo"/>
        <c:crossAx val="1596349248"/>
        <c:crossesAt val="1"/>
        <c:crossBetween val="between"/>
      </c:valAx>
      <c:spPr>
        <a:noFill/>
        <a:ln w="25400">
          <a:noFill/>
        </a:ln>
      </c:spPr>
    </c:plotArea>
    <c:legend>
      <c:legendPos val="t"/>
      <c:layout>
        <c:manualLayout>
          <c:xMode val="edge"/>
          <c:yMode val="edge"/>
          <c:x val="4.1626806951146511E-2"/>
          <c:y val="0.38247205095051995"/>
          <c:w val="0.87352499660838523"/>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3236883268379332"/>
          <c:w val="0.79279999999999995"/>
          <c:h val="0.7464153344468305"/>
        </c:manualLayout>
      </c:layout>
      <c:barChart>
        <c:barDir val="bar"/>
        <c:grouping val="percentStacked"/>
        <c:varyColors val="0"/>
        <c:ser>
          <c:idx val="0"/>
          <c:order val="0"/>
          <c:tx>
            <c:strRef>
              <c:f>'63【Q37S2】'!$D$35</c:f>
              <c:strCache>
                <c:ptCount val="1"/>
                <c:pt idx="0">
                  <c:v>満足している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'63【Q37S2】'!$C$36:$C$38</c:f>
              <c:strCache>
                <c:ptCount val="3"/>
                <c:pt idx="0">
                  <c:v>男性・管理職/総合職(n=180)</c:v>
                </c:pt>
                <c:pt idx="1">
                  <c:v>女性・管理職/総合職(n=82)</c:v>
                </c:pt>
                <c:pt idx="2">
                  <c:v>女性・一般職(n=138)</c:v>
                </c:pt>
              </c:strCache>
            </c:strRef>
          </c:cat>
          <c:val>
            <c:numRef>
              <c:f>'63【Q37S2】'!$D$36:$D$38</c:f>
              <c:numCache>
                <c:formatCode>0.0_ </c:formatCode>
                <c:ptCount val="3"/>
                <c:pt idx="0">
                  <c:v>6.1111111111111107</c:v>
                </c:pt>
                <c:pt idx="1">
                  <c:v>3.6585365853658534</c:v>
                </c:pt>
                <c:pt idx="2">
                  <c:v>3.6231884057971016</c:v>
                </c:pt>
              </c:numCache>
            </c:numRef>
          </c:val>
          <c:extLst>
            <c:ext xmlns:c16="http://schemas.microsoft.com/office/drawing/2014/chart" uri="{C3380CC4-5D6E-409C-BE32-E72D297353CC}">
              <c16:uniqueId val="{00000000-CAEA-4CCB-AA83-C47A73F8EF3F}"/>
            </c:ext>
          </c:extLst>
        </c:ser>
        <c:ser>
          <c:idx val="1"/>
          <c:order val="1"/>
          <c:tx>
            <c:strRef>
              <c:f>'63【Q37S2】'!$E$35</c:f>
              <c:strCache>
                <c:ptCount val="1"/>
                <c:pt idx="0">
                  <c:v>どちらかと言えば満足している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'63【Q37S2】'!$C$36:$C$38</c:f>
              <c:strCache>
                <c:ptCount val="3"/>
                <c:pt idx="0">
                  <c:v>男性・管理職/総合職(n=180)</c:v>
                </c:pt>
                <c:pt idx="1">
                  <c:v>女性・管理職/総合職(n=82)</c:v>
                </c:pt>
                <c:pt idx="2">
                  <c:v>女性・一般職(n=138)</c:v>
                </c:pt>
              </c:strCache>
            </c:strRef>
          </c:cat>
          <c:val>
            <c:numRef>
              <c:f>'63【Q37S2】'!$E$36:$E$38</c:f>
              <c:numCache>
                <c:formatCode>0.0_ </c:formatCode>
                <c:ptCount val="3"/>
                <c:pt idx="0">
                  <c:v>39.444444444444443</c:v>
                </c:pt>
                <c:pt idx="1">
                  <c:v>47.560975609756099</c:v>
                </c:pt>
                <c:pt idx="2">
                  <c:v>31.159420289855071</c:v>
                </c:pt>
              </c:numCache>
            </c:numRef>
          </c:val>
          <c:extLst>
            <c:ext xmlns:c16="http://schemas.microsoft.com/office/drawing/2014/chart" uri="{C3380CC4-5D6E-409C-BE32-E72D297353CC}">
              <c16:uniqueId val="{00000001-CAEA-4CCB-AA83-C47A73F8EF3F}"/>
            </c:ext>
          </c:extLst>
        </c:ser>
        <c:ser>
          <c:idx val="2"/>
          <c:order val="2"/>
          <c:tx>
            <c:strRef>
              <c:f>'63【Q37S2】'!$F$35</c:f>
              <c:strCache>
                <c:ptCount val="1"/>
                <c:pt idx="0">
                  <c:v>どちらかと言えば満足していない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'63【Q37S2】'!$C$36:$C$38</c:f>
              <c:strCache>
                <c:ptCount val="3"/>
                <c:pt idx="0">
                  <c:v>男性・管理職/総合職(n=180)</c:v>
                </c:pt>
                <c:pt idx="1">
                  <c:v>女性・管理職/総合職(n=82)</c:v>
                </c:pt>
                <c:pt idx="2">
                  <c:v>女性・一般職(n=138)</c:v>
                </c:pt>
              </c:strCache>
            </c:strRef>
          </c:cat>
          <c:val>
            <c:numRef>
              <c:f>'63【Q37S2】'!$F$36:$F$38</c:f>
              <c:numCache>
                <c:formatCode>0.0_ </c:formatCode>
                <c:ptCount val="3"/>
                <c:pt idx="0">
                  <c:v>31.111111111111111</c:v>
                </c:pt>
                <c:pt idx="1">
                  <c:v>31.707317073170731</c:v>
                </c:pt>
                <c:pt idx="2">
                  <c:v>49.275362318840585</c:v>
                </c:pt>
              </c:numCache>
            </c:numRef>
          </c:val>
          <c:extLst>
            <c:ext xmlns:c16="http://schemas.microsoft.com/office/drawing/2014/chart" uri="{C3380CC4-5D6E-409C-BE32-E72D297353CC}">
              <c16:uniqueId val="{00000002-CAEA-4CCB-AA83-C47A73F8EF3F}"/>
            </c:ext>
          </c:extLst>
        </c:ser>
        <c:ser>
          <c:idx val="3"/>
          <c:order val="3"/>
          <c:tx>
            <c:strRef>
              <c:f>'63【Q37S2】'!$G$35</c:f>
              <c:strCache>
                <c:ptCount val="1"/>
                <c:pt idx="0">
                  <c:v>満足していない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'63【Q37S2】'!$C$36:$C$38</c:f>
              <c:strCache>
                <c:ptCount val="3"/>
                <c:pt idx="0">
                  <c:v>男性・管理職/総合職(n=180)</c:v>
                </c:pt>
                <c:pt idx="1">
                  <c:v>女性・管理職/総合職(n=82)</c:v>
                </c:pt>
                <c:pt idx="2">
                  <c:v>女性・一般職(n=138)</c:v>
                </c:pt>
              </c:strCache>
            </c:strRef>
          </c:cat>
          <c:val>
            <c:numRef>
              <c:f>'63【Q37S2】'!$G$36:$G$38</c:f>
              <c:numCache>
                <c:formatCode>0.0_ </c:formatCode>
                <c:ptCount val="3"/>
                <c:pt idx="0">
                  <c:v>23.333333333333332</c:v>
                </c:pt>
                <c:pt idx="1">
                  <c:v>17.073170731707318</c:v>
                </c:pt>
                <c:pt idx="2">
                  <c:v>15.942028985507244</c:v>
                </c:pt>
              </c:numCache>
            </c:numRef>
          </c:val>
          <c:extLst>
            <c:ext xmlns:c16="http://schemas.microsoft.com/office/drawing/2014/chart" uri="{C3380CC4-5D6E-409C-BE32-E72D297353CC}">
              <c16:uniqueId val="{00000003-CAEA-4CCB-AA83-C47A73F8EF3F}"/>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8654948434475989"/>
          <c:w val="0.99840648148148148"/>
          <c:h val="0.1133937803229141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'64【Q37S3】'!$F$30:$I$30</c:f>
              <c:numCache>
                <c:formatCode>0.0_ </c:formatCode>
                <c:ptCount val="4"/>
                <c:pt idx="0">
                  <c:v>3.3096926713947989</c:v>
                </c:pt>
                <c:pt idx="1">
                  <c:v>24.113475177304963</c:v>
                </c:pt>
                <c:pt idx="2">
                  <c:v>36.87943262411347</c:v>
                </c:pt>
                <c:pt idx="3">
                  <c:v>35.697399527186761</c:v>
                </c:pt>
              </c:numCache>
            </c:numRef>
          </c:val>
          <c:extLst>
            <c:ext xmlns:c16="http://schemas.microsoft.com/office/drawing/2014/chart" uri="{C3380CC4-5D6E-409C-BE32-E72D297353CC}">
              <c16:uniqueId val="{00000005-B899-46B9-8098-7AFA023F3B7B}"/>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'64【Q37S3】'!$F$28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'64【Q37S3】'!$F$30:$F$33</c:f>
              <c:numCache>
                <c:formatCode>0.0_ </c:formatCode>
                <c:ptCount val="4"/>
                <c:pt idx="0">
                  <c:v>3.3096926713947989</c:v>
                </c:pt>
                <c:pt idx="1">
                  <c:v>4.4444444444444446</c:v>
                </c:pt>
                <c:pt idx="2">
                  <c:v>2.4390243902439024</c:v>
                </c:pt>
                <c:pt idx="3">
                  <c:v>2.8985507246376812</c:v>
                </c:pt>
              </c:numCache>
            </c:numRef>
          </c:val>
          <c:extLst>
            <c:ext xmlns:c16="http://schemas.microsoft.com/office/drawing/2014/chart" uri="{C3380CC4-5D6E-409C-BE32-E72D297353CC}">
              <c16:uniqueId val="{00000001-97DD-4FDB-A87E-A7FAC7443FAC}"/>
            </c:ext>
          </c:extLst>
        </c:ser>
        <c:ser>
          <c:idx val="1"/>
          <c:order val="1"/>
          <c:tx>
            <c:strRef>
              <c:f>'64【Q37S3】'!$G$28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'64【Q37S3】'!$G$30:$G$33</c:f>
              <c:numCache>
                <c:formatCode>0.0_ </c:formatCode>
                <c:ptCount val="4"/>
                <c:pt idx="0">
                  <c:v>24.113475177304963</c:v>
                </c:pt>
                <c:pt idx="1">
                  <c:v>22.777777777777779</c:v>
                </c:pt>
                <c:pt idx="2">
                  <c:v>20.73170731707317</c:v>
                </c:pt>
                <c:pt idx="3">
                  <c:v>31.159420289855071</c:v>
                </c:pt>
              </c:numCache>
            </c:numRef>
          </c:val>
          <c:extLst>
            <c:ext xmlns:c16="http://schemas.microsoft.com/office/drawing/2014/chart" uri="{C3380CC4-5D6E-409C-BE32-E72D297353CC}">
              <c16:uniqueId val="{00000002-97DD-4FDB-A87E-A7FAC7443FAC}"/>
            </c:ext>
          </c:extLst>
        </c:ser>
        <c:ser>
          <c:idx val="2"/>
          <c:order val="2"/>
          <c:tx>
            <c:strRef>
              <c:f>'64【Q37S3】'!$H$28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'64【Q37S3】'!$H$30:$H$33</c:f>
              <c:numCache>
                <c:formatCode>0.0_ </c:formatCode>
                <c:ptCount val="4"/>
                <c:pt idx="0">
                  <c:v>36.87943262411347</c:v>
                </c:pt>
                <c:pt idx="1">
                  <c:v>36.111111111111107</c:v>
                </c:pt>
                <c:pt idx="2">
                  <c:v>48.780487804878049</c:v>
                </c:pt>
                <c:pt idx="3">
                  <c:v>32.608695652173914</c:v>
                </c:pt>
              </c:numCache>
            </c:numRef>
          </c:val>
          <c:extLst>
            <c:ext xmlns:c16="http://schemas.microsoft.com/office/drawing/2014/chart" uri="{C3380CC4-5D6E-409C-BE32-E72D297353CC}">
              <c16:uniqueId val="{00000003-97DD-4FDB-A87E-A7FAC7443FAC}"/>
            </c:ext>
          </c:extLst>
        </c:ser>
        <c:ser>
          <c:idx val="3"/>
          <c:order val="3"/>
          <c:tx>
            <c:strRef>
              <c:f>'64【Q37S3】'!$I$28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'64【Q37S3】'!$I$30:$I$33</c:f>
              <c:numCache>
                <c:formatCode>0.0_ </c:formatCode>
                <c:ptCount val="4"/>
                <c:pt idx="0">
                  <c:v>35.697399527186761</c:v>
                </c:pt>
                <c:pt idx="1">
                  <c:v>36.666666666666664</c:v>
                </c:pt>
                <c:pt idx="2">
                  <c:v>28.04878048780488</c:v>
                </c:pt>
                <c:pt idx="3">
                  <c:v>33.333333333333329</c:v>
                </c:pt>
              </c:numCache>
            </c:numRef>
          </c:val>
          <c:extLst>
            <c:ext xmlns:c16="http://schemas.microsoft.com/office/drawing/2014/chart" uri="{C3380CC4-5D6E-409C-BE32-E72D297353CC}">
              <c16:uniqueId val="{00000004-97DD-4FDB-A87E-A7FAC7443FAC}"/>
            </c:ext>
          </c:extLst>
        </c:ser>
        <c:dLbls>
          <c:showLegendKey val="0"/>
          <c:showVal val="0"/>
          <c:showCatName val="0"/>
          <c:showSerName val="0"/>
          <c:showPercent val="0"/>
          <c:showBubbleSize val="0"/>
        </c:dLbls>
        <c:gapWidth val="30"/>
        <c:overlap val="100"/>
        <c:axId val="1603578960"/>
        <c:axId val="1603584368"/>
      </c:barChart>
      <c:catAx>
        <c:axId val="1603578960"/>
        <c:scaling>
          <c:orientation val="maxMin"/>
        </c:scaling>
        <c:delete val="1"/>
        <c:axPos val="l"/>
        <c:majorTickMark val="out"/>
        <c:minorTickMark val="none"/>
        <c:tickLblPos val="nextTo"/>
        <c:crossAx val="1603584368"/>
        <c:crosses val="autoZero"/>
        <c:auto val="1"/>
        <c:lblAlgn val="ctr"/>
        <c:lblOffset val="100"/>
        <c:tickLblSkip val="3"/>
        <c:tickMarkSkip val="1"/>
        <c:noMultiLvlLbl val="0"/>
      </c:catAx>
      <c:valAx>
        <c:axId val="1603584368"/>
        <c:scaling>
          <c:orientation val="minMax"/>
          <c:min val="0"/>
        </c:scaling>
        <c:delete val="1"/>
        <c:axPos val="t"/>
        <c:numFmt formatCode="0%" sourceLinked="1"/>
        <c:majorTickMark val="out"/>
        <c:minorTickMark val="none"/>
        <c:tickLblPos val="nextTo"/>
        <c:crossAx val="1603578960"/>
        <c:crossesAt val="1"/>
        <c:crossBetween val="between"/>
      </c:valAx>
      <c:spPr>
        <a:noFill/>
        <a:ln w="25400">
          <a:noFill/>
        </a:ln>
      </c:spPr>
    </c:plotArea>
    <c:legend>
      <c:legendPos val="t"/>
      <c:layout>
        <c:manualLayout>
          <c:xMode val="edge"/>
          <c:yMode val="edge"/>
          <c:x val="4.1626806951146511E-2"/>
          <c:y val="0.38247205095051995"/>
          <c:w val="0.87352499660838523"/>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8401378992580042E-2"/>
          <c:y val="5.1368424837306297E-2"/>
          <c:w val="0.94492216120090977"/>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'6【SQ4S2】'!$F$30:$L$30</c:f>
              <c:numCache>
                <c:formatCode>0.0_ </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5-E011-4398-8B88-25C4E34EEFC0}"/>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647981481481482"/>
          <c:y val="0.1524296628133576"/>
          <c:w val="0.79279999999999995"/>
          <c:h val="0.71022667621092817"/>
        </c:manualLayout>
      </c:layout>
      <c:barChart>
        <c:barDir val="bar"/>
        <c:grouping val="percentStacked"/>
        <c:varyColors val="0"/>
        <c:ser>
          <c:idx val="0"/>
          <c:order val="0"/>
          <c:tx>
            <c:strRef>
              <c:f>'64【Q37S3】'!$D$35</c:f>
              <c:strCache>
                <c:ptCount val="1"/>
                <c:pt idx="0">
                  <c:v>満足している</c:v>
                </c:pt>
              </c:strCache>
            </c:strRef>
          </c:tx>
          <c:spPr>
            <a:solidFill>
              <a:srgbClr val="5B9BD5"/>
            </a:solidFill>
            <a:ln>
              <a:solidFill>
                <a:schemeClr val="accent1"/>
              </a:solidFill>
            </a:ln>
            <a:effectLst/>
          </c:spPr>
          <c:invertIfNegative val="0"/>
          <c:dLbls>
            <c:dLbl>
              <c:idx val="1"/>
              <c:layout>
                <c:manualLayout>
                  <c:x val="0"/>
                  <c:y val="8.934712738973801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68-4E9D-8818-C09E8699DCF3}"/>
                </c:ext>
              </c:extLst>
            </c:dLbl>
            <c:dLbl>
              <c:idx val="2"/>
              <c:layout>
                <c:manualLayout>
                  <c:x val="0"/>
                  <c:y val="8.934712738973801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968-4E9D-8818-C09E8699DCF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'64【Q37S3】'!$C$36:$C$38</c:f>
              <c:strCache>
                <c:ptCount val="3"/>
                <c:pt idx="0">
                  <c:v>男性・管理職/総合職(n=180)</c:v>
                </c:pt>
                <c:pt idx="1">
                  <c:v>女性・管理職/総合職(n=82)</c:v>
                </c:pt>
                <c:pt idx="2">
                  <c:v>女性・一般職(n=138)</c:v>
                </c:pt>
              </c:strCache>
            </c:strRef>
          </c:cat>
          <c:val>
            <c:numRef>
              <c:f>'64【Q37S3】'!$D$36:$D$38</c:f>
              <c:numCache>
                <c:formatCode>0.0_ </c:formatCode>
                <c:ptCount val="3"/>
                <c:pt idx="0">
                  <c:v>4.4444444444444446</c:v>
                </c:pt>
                <c:pt idx="1">
                  <c:v>2.4390243902439024</c:v>
                </c:pt>
                <c:pt idx="2">
                  <c:v>2.8985507246376812</c:v>
                </c:pt>
              </c:numCache>
            </c:numRef>
          </c:val>
          <c:extLst>
            <c:ext xmlns:c16="http://schemas.microsoft.com/office/drawing/2014/chart" uri="{C3380CC4-5D6E-409C-BE32-E72D297353CC}">
              <c16:uniqueId val="{00000000-8968-4E9D-8818-C09E8699DCF3}"/>
            </c:ext>
          </c:extLst>
        </c:ser>
        <c:ser>
          <c:idx val="1"/>
          <c:order val="1"/>
          <c:tx>
            <c:strRef>
              <c:f>'64【Q37S3】'!$E$35</c:f>
              <c:strCache>
                <c:ptCount val="1"/>
                <c:pt idx="0">
                  <c:v>どちらかと言えば満足している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'64【Q37S3】'!$C$36:$C$38</c:f>
              <c:strCache>
                <c:ptCount val="3"/>
                <c:pt idx="0">
                  <c:v>男性・管理職/総合職(n=180)</c:v>
                </c:pt>
                <c:pt idx="1">
                  <c:v>女性・管理職/総合職(n=82)</c:v>
                </c:pt>
                <c:pt idx="2">
                  <c:v>女性・一般職(n=138)</c:v>
                </c:pt>
              </c:strCache>
            </c:strRef>
          </c:cat>
          <c:val>
            <c:numRef>
              <c:f>'64【Q37S3】'!$E$36:$E$38</c:f>
              <c:numCache>
                <c:formatCode>0.0_ </c:formatCode>
                <c:ptCount val="3"/>
                <c:pt idx="0">
                  <c:v>22.777777777777779</c:v>
                </c:pt>
                <c:pt idx="1">
                  <c:v>20.73170731707317</c:v>
                </c:pt>
                <c:pt idx="2">
                  <c:v>31.159420289855071</c:v>
                </c:pt>
              </c:numCache>
            </c:numRef>
          </c:val>
          <c:extLst>
            <c:ext xmlns:c16="http://schemas.microsoft.com/office/drawing/2014/chart" uri="{C3380CC4-5D6E-409C-BE32-E72D297353CC}">
              <c16:uniqueId val="{00000001-8968-4E9D-8818-C09E8699DCF3}"/>
            </c:ext>
          </c:extLst>
        </c:ser>
        <c:ser>
          <c:idx val="2"/>
          <c:order val="2"/>
          <c:tx>
            <c:strRef>
              <c:f>'64【Q37S3】'!$F$35</c:f>
              <c:strCache>
                <c:ptCount val="1"/>
                <c:pt idx="0">
                  <c:v>どちらかと言えば満足していない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'64【Q37S3】'!$C$36:$C$38</c:f>
              <c:strCache>
                <c:ptCount val="3"/>
                <c:pt idx="0">
                  <c:v>男性・管理職/総合職(n=180)</c:v>
                </c:pt>
                <c:pt idx="1">
                  <c:v>女性・管理職/総合職(n=82)</c:v>
                </c:pt>
                <c:pt idx="2">
                  <c:v>女性・一般職(n=138)</c:v>
                </c:pt>
              </c:strCache>
            </c:strRef>
          </c:cat>
          <c:val>
            <c:numRef>
              <c:f>'64【Q37S3】'!$F$36:$F$38</c:f>
              <c:numCache>
                <c:formatCode>0.0_ </c:formatCode>
                <c:ptCount val="3"/>
                <c:pt idx="0">
                  <c:v>36.111111111111107</c:v>
                </c:pt>
                <c:pt idx="1">
                  <c:v>48.780487804878049</c:v>
                </c:pt>
                <c:pt idx="2">
                  <c:v>32.608695652173914</c:v>
                </c:pt>
              </c:numCache>
            </c:numRef>
          </c:val>
          <c:extLst>
            <c:ext xmlns:c16="http://schemas.microsoft.com/office/drawing/2014/chart" uri="{C3380CC4-5D6E-409C-BE32-E72D297353CC}">
              <c16:uniqueId val="{00000002-8968-4E9D-8818-C09E8699DCF3}"/>
            </c:ext>
          </c:extLst>
        </c:ser>
        <c:ser>
          <c:idx val="3"/>
          <c:order val="3"/>
          <c:tx>
            <c:strRef>
              <c:f>'64【Q37S3】'!$G$35</c:f>
              <c:strCache>
                <c:ptCount val="1"/>
                <c:pt idx="0">
                  <c:v>満足していない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'64【Q37S3】'!$C$36:$C$38</c:f>
              <c:strCache>
                <c:ptCount val="3"/>
                <c:pt idx="0">
                  <c:v>男性・管理職/総合職(n=180)</c:v>
                </c:pt>
                <c:pt idx="1">
                  <c:v>女性・管理職/総合職(n=82)</c:v>
                </c:pt>
                <c:pt idx="2">
                  <c:v>女性・一般職(n=138)</c:v>
                </c:pt>
              </c:strCache>
            </c:strRef>
          </c:cat>
          <c:val>
            <c:numRef>
              <c:f>'64【Q37S3】'!$G$36:$G$38</c:f>
              <c:numCache>
                <c:formatCode>0.0_ </c:formatCode>
                <c:ptCount val="3"/>
                <c:pt idx="0">
                  <c:v>36.666666666666664</c:v>
                </c:pt>
                <c:pt idx="1">
                  <c:v>28.04878048780488</c:v>
                </c:pt>
                <c:pt idx="2">
                  <c:v>33.333333333333329</c:v>
                </c:pt>
              </c:numCache>
            </c:numRef>
          </c:val>
          <c:extLst>
            <c:ext xmlns:c16="http://schemas.microsoft.com/office/drawing/2014/chart" uri="{C3380CC4-5D6E-409C-BE32-E72D297353CC}">
              <c16:uniqueId val="{00000003-8968-4E9D-8818-C09E8699DCF3}"/>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7155181621338196"/>
          <c:w val="0.99840648148148148"/>
          <c:h val="0.1283917457204167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'65【Q37S4】'!$F$30:$I$30</c:f>
              <c:numCache>
                <c:formatCode>0.0_ </c:formatCode>
                <c:ptCount val="4"/>
                <c:pt idx="0">
                  <c:v>4.4917257683215128</c:v>
                </c:pt>
                <c:pt idx="1">
                  <c:v>39.952718676122934</c:v>
                </c:pt>
                <c:pt idx="2">
                  <c:v>38.770685579196218</c:v>
                </c:pt>
                <c:pt idx="3">
                  <c:v>16.784869976359339</c:v>
                </c:pt>
              </c:numCache>
            </c:numRef>
          </c:val>
          <c:extLst>
            <c:ext xmlns:c16="http://schemas.microsoft.com/office/drawing/2014/chart" uri="{C3380CC4-5D6E-409C-BE32-E72D297353CC}">
              <c16:uniqueId val="{00000005-DBF5-4BD7-AE16-A6406B917A6A}"/>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'65【Q37S4】'!$F$28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'65【Q37S4】'!$F$30:$F$33</c:f>
              <c:numCache>
                <c:formatCode>0.0_ </c:formatCode>
                <c:ptCount val="4"/>
                <c:pt idx="0">
                  <c:v>4.4917257683215128</c:v>
                </c:pt>
                <c:pt idx="1">
                  <c:v>6.1111111111111107</c:v>
                </c:pt>
                <c:pt idx="2">
                  <c:v>3.6585365853658534</c:v>
                </c:pt>
                <c:pt idx="3">
                  <c:v>3.6231884057971016</c:v>
                </c:pt>
              </c:numCache>
            </c:numRef>
          </c:val>
          <c:extLst>
            <c:ext xmlns:c16="http://schemas.microsoft.com/office/drawing/2014/chart" uri="{C3380CC4-5D6E-409C-BE32-E72D297353CC}">
              <c16:uniqueId val="{00000001-1DD1-459D-822F-6B039D894F14}"/>
            </c:ext>
          </c:extLst>
        </c:ser>
        <c:ser>
          <c:idx val="1"/>
          <c:order val="1"/>
          <c:tx>
            <c:strRef>
              <c:f>'65【Q37S4】'!$G$28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'65【Q37S4】'!$G$30:$G$33</c:f>
              <c:numCache>
                <c:formatCode>0.0_ </c:formatCode>
                <c:ptCount val="4"/>
                <c:pt idx="0">
                  <c:v>39.952718676122934</c:v>
                </c:pt>
                <c:pt idx="1">
                  <c:v>40</c:v>
                </c:pt>
                <c:pt idx="2">
                  <c:v>39.024390243902438</c:v>
                </c:pt>
                <c:pt idx="3">
                  <c:v>39.855072463768117</c:v>
                </c:pt>
              </c:numCache>
            </c:numRef>
          </c:val>
          <c:extLst>
            <c:ext xmlns:c16="http://schemas.microsoft.com/office/drawing/2014/chart" uri="{C3380CC4-5D6E-409C-BE32-E72D297353CC}">
              <c16:uniqueId val="{00000002-1DD1-459D-822F-6B039D894F14}"/>
            </c:ext>
          </c:extLst>
        </c:ser>
        <c:ser>
          <c:idx val="2"/>
          <c:order val="2"/>
          <c:tx>
            <c:strRef>
              <c:f>'65【Q37S4】'!$H$28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'65【Q37S4】'!$H$30:$H$33</c:f>
              <c:numCache>
                <c:formatCode>0.0_ </c:formatCode>
                <c:ptCount val="4"/>
                <c:pt idx="0">
                  <c:v>38.770685579196218</c:v>
                </c:pt>
                <c:pt idx="1">
                  <c:v>37.777777777777779</c:v>
                </c:pt>
                <c:pt idx="2">
                  <c:v>42.68292682926829</c:v>
                </c:pt>
                <c:pt idx="3">
                  <c:v>37.681159420289859</c:v>
                </c:pt>
              </c:numCache>
            </c:numRef>
          </c:val>
          <c:extLst>
            <c:ext xmlns:c16="http://schemas.microsoft.com/office/drawing/2014/chart" uri="{C3380CC4-5D6E-409C-BE32-E72D297353CC}">
              <c16:uniqueId val="{00000003-1DD1-459D-822F-6B039D894F14}"/>
            </c:ext>
          </c:extLst>
        </c:ser>
        <c:ser>
          <c:idx val="3"/>
          <c:order val="3"/>
          <c:tx>
            <c:strRef>
              <c:f>'65【Q37S4】'!$I$28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'65【Q37S4】'!$I$30:$I$33</c:f>
              <c:numCache>
                <c:formatCode>0.0_ </c:formatCode>
                <c:ptCount val="4"/>
                <c:pt idx="0">
                  <c:v>16.784869976359339</c:v>
                </c:pt>
                <c:pt idx="1">
                  <c:v>16.111111111111111</c:v>
                </c:pt>
                <c:pt idx="2">
                  <c:v>14.634146341463413</c:v>
                </c:pt>
                <c:pt idx="3">
                  <c:v>18.840579710144929</c:v>
                </c:pt>
              </c:numCache>
            </c:numRef>
          </c:val>
          <c:extLst>
            <c:ext xmlns:c16="http://schemas.microsoft.com/office/drawing/2014/chart" uri="{C3380CC4-5D6E-409C-BE32-E72D297353CC}">
              <c16:uniqueId val="{00000004-1DD1-459D-822F-6B039D894F14}"/>
            </c:ext>
          </c:extLst>
        </c:ser>
        <c:dLbls>
          <c:showLegendKey val="0"/>
          <c:showVal val="0"/>
          <c:showCatName val="0"/>
          <c:showSerName val="0"/>
          <c:showPercent val="0"/>
          <c:showBubbleSize val="0"/>
        </c:dLbls>
        <c:gapWidth val="30"/>
        <c:overlap val="100"/>
        <c:axId val="2067511360"/>
        <c:axId val="2067507200"/>
      </c:barChart>
      <c:catAx>
        <c:axId val="2067511360"/>
        <c:scaling>
          <c:orientation val="maxMin"/>
        </c:scaling>
        <c:delete val="1"/>
        <c:axPos val="l"/>
        <c:majorTickMark val="out"/>
        <c:minorTickMark val="none"/>
        <c:tickLblPos val="nextTo"/>
        <c:crossAx val="2067507200"/>
        <c:crosses val="autoZero"/>
        <c:auto val="1"/>
        <c:lblAlgn val="ctr"/>
        <c:lblOffset val="100"/>
        <c:tickLblSkip val="3"/>
        <c:tickMarkSkip val="1"/>
        <c:noMultiLvlLbl val="0"/>
      </c:catAx>
      <c:valAx>
        <c:axId val="2067507200"/>
        <c:scaling>
          <c:orientation val="minMax"/>
          <c:min val="0"/>
        </c:scaling>
        <c:delete val="1"/>
        <c:axPos val="t"/>
        <c:numFmt formatCode="0%" sourceLinked="1"/>
        <c:majorTickMark val="out"/>
        <c:minorTickMark val="none"/>
        <c:tickLblPos val="nextTo"/>
        <c:crossAx val="2067511360"/>
        <c:crossesAt val="1"/>
        <c:crossBetween val="between"/>
      </c:valAx>
      <c:spPr>
        <a:noFill/>
        <a:ln w="25400">
          <a:noFill/>
        </a:ln>
      </c:spPr>
    </c:plotArea>
    <c:legend>
      <c:legendPos val="t"/>
      <c:layout>
        <c:manualLayout>
          <c:xMode val="edge"/>
          <c:yMode val="edge"/>
          <c:x val="4.1626806951146511E-2"/>
          <c:y val="0.38247205095051995"/>
          <c:w val="0.87352499660838523"/>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647981481481482"/>
          <c:y val="0.11758815474152685"/>
          <c:w val="0.79279999999999995"/>
          <c:h val="0.73285132461890534"/>
        </c:manualLayout>
      </c:layout>
      <c:barChart>
        <c:barDir val="bar"/>
        <c:grouping val="percentStacked"/>
        <c:varyColors val="0"/>
        <c:ser>
          <c:idx val="0"/>
          <c:order val="0"/>
          <c:tx>
            <c:strRef>
              <c:f>'65【Q37S4】'!$D$35</c:f>
              <c:strCache>
                <c:ptCount val="1"/>
                <c:pt idx="0">
                  <c:v>満足している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'65【Q37S4】'!$C$36:$C$38</c:f>
              <c:strCache>
                <c:ptCount val="3"/>
                <c:pt idx="0">
                  <c:v>男性・管理職/総合職(n=180)</c:v>
                </c:pt>
                <c:pt idx="1">
                  <c:v>女性・管理職/総合職(n=82)</c:v>
                </c:pt>
                <c:pt idx="2">
                  <c:v>女性・一般職(n=138)</c:v>
                </c:pt>
              </c:strCache>
            </c:strRef>
          </c:cat>
          <c:val>
            <c:numRef>
              <c:f>'65【Q37S4】'!$D$36:$D$38</c:f>
              <c:numCache>
                <c:formatCode>0.0_ </c:formatCode>
                <c:ptCount val="3"/>
                <c:pt idx="0">
                  <c:v>6.1111111111111107</c:v>
                </c:pt>
                <c:pt idx="1">
                  <c:v>3.6585365853658534</c:v>
                </c:pt>
                <c:pt idx="2">
                  <c:v>3.6231884057971016</c:v>
                </c:pt>
              </c:numCache>
            </c:numRef>
          </c:val>
          <c:extLst>
            <c:ext xmlns:c16="http://schemas.microsoft.com/office/drawing/2014/chart" uri="{C3380CC4-5D6E-409C-BE32-E72D297353CC}">
              <c16:uniqueId val="{00000000-0A35-4B36-AE52-EE46F4C1FDA8}"/>
            </c:ext>
          </c:extLst>
        </c:ser>
        <c:ser>
          <c:idx val="1"/>
          <c:order val="1"/>
          <c:tx>
            <c:strRef>
              <c:f>'65【Q37S4】'!$E$35</c:f>
              <c:strCache>
                <c:ptCount val="1"/>
                <c:pt idx="0">
                  <c:v>どちらかと言えば満足している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'65【Q37S4】'!$C$36:$C$38</c:f>
              <c:strCache>
                <c:ptCount val="3"/>
                <c:pt idx="0">
                  <c:v>男性・管理職/総合職(n=180)</c:v>
                </c:pt>
                <c:pt idx="1">
                  <c:v>女性・管理職/総合職(n=82)</c:v>
                </c:pt>
                <c:pt idx="2">
                  <c:v>女性・一般職(n=138)</c:v>
                </c:pt>
              </c:strCache>
            </c:strRef>
          </c:cat>
          <c:val>
            <c:numRef>
              <c:f>'65【Q37S4】'!$E$36:$E$38</c:f>
              <c:numCache>
                <c:formatCode>0.0_ </c:formatCode>
                <c:ptCount val="3"/>
                <c:pt idx="0">
                  <c:v>40</c:v>
                </c:pt>
                <c:pt idx="1">
                  <c:v>39.024390243902438</c:v>
                </c:pt>
                <c:pt idx="2">
                  <c:v>39.855072463768117</c:v>
                </c:pt>
              </c:numCache>
            </c:numRef>
          </c:val>
          <c:extLst>
            <c:ext xmlns:c16="http://schemas.microsoft.com/office/drawing/2014/chart" uri="{C3380CC4-5D6E-409C-BE32-E72D297353CC}">
              <c16:uniqueId val="{00000001-0A35-4B36-AE52-EE46F4C1FDA8}"/>
            </c:ext>
          </c:extLst>
        </c:ser>
        <c:ser>
          <c:idx val="2"/>
          <c:order val="2"/>
          <c:tx>
            <c:strRef>
              <c:f>'65【Q37S4】'!$F$35</c:f>
              <c:strCache>
                <c:ptCount val="1"/>
                <c:pt idx="0">
                  <c:v>どちらかと言えば満足していない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'65【Q37S4】'!$C$36:$C$38</c:f>
              <c:strCache>
                <c:ptCount val="3"/>
                <c:pt idx="0">
                  <c:v>男性・管理職/総合職(n=180)</c:v>
                </c:pt>
                <c:pt idx="1">
                  <c:v>女性・管理職/総合職(n=82)</c:v>
                </c:pt>
                <c:pt idx="2">
                  <c:v>女性・一般職(n=138)</c:v>
                </c:pt>
              </c:strCache>
            </c:strRef>
          </c:cat>
          <c:val>
            <c:numRef>
              <c:f>'65【Q37S4】'!$F$36:$F$38</c:f>
              <c:numCache>
                <c:formatCode>0.0_ </c:formatCode>
                <c:ptCount val="3"/>
                <c:pt idx="0">
                  <c:v>37.777777777777779</c:v>
                </c:pt>
                <c:pt idx="1">
                  <c:v>42.68292682926829</c:v>
                </c:pt>
                <c:pt idx="2">
                  <c:v>37.681159420289859</c:v>
                </c:pt>
              </c:numCache>
            </c:numRef>
          </c:val>
          <c:extLst>
            <c:ext xmlns:c16="http://schemas.microsoft.com/office/drawing/2014/chart" uri="{C3380CC4-5D6E-409C-BE32-E72D297353CC}">
              <c16:uniqueId val="{00000002-0A35-4B36-AE52-EE46F4C1FDA8}"/>
            </c:ext>
          </c:extLst>
        </c:ser>
        <c:ser>
          <c:idx val="3"/>
          <c:order val="3"/>
          <c:tx>
            <c:strRef>
              <c:f>'65【Q37S4】'!$G$35</c:f>
              <c:strCache>
                <c:ptCount val="1"/>
                <c:pt idx="0">
                  <c:v>満足していない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'65【Q37S4】'!$C$36:$C$38</c:f>
              <c:strCache>
                <c:ptCount val="3"/>
                <c:pt idx="0">
                  <c:v>男性・管理職/総合職(n=180)</c:v>
                </c:pt>
                <c:pt idx="1">
                  <c:v>女性・管理職/総合職(n=82)</c:v>
                </c:pt>
                <c:pt idx="2">
                  <c:v>女性・一般職(n=138)</c:v>
                </c:pt>
              </c:strCache>
            </c:strRef>
          </c:cat>
          <c:val>
            <c:numRef>
              <c:f>'65【Q37S4】'!$G$36:$G$38</c:f>
              <c:numCache>
                <c:formatCode>0.0_ </c:formatCode>
                <c:ptCount val="3"/>
                <c:pt idx="0">
                  <c:v>16.111111111111111</c:v>
                </c:pt>
                <c:pt idx="1">
                  <c:v>14.634146341463413</c:v>
                </c:pt>
                <c:pt idx="2">
                  <c:v>18.840579710144929</c:v>
                </c:pt>
              </c:numCache>
            </c:numRef>
          </c:val>
          <c:extLst>
            <c:ext xmlns:c16="http://schemas.microsoft.com/office/drawing/2014/chart" uri="{C3380CC4-5D6E-409C-BE32-E72D297353CC}">
              <c16:uniqueId val="{00000003-0A35-4B36-AE52-EE46F4C1FDA8}"/>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7869619745807626"/>
          <c:w val="0.99840648148148148"/>
          <c:h val="0.1212469131013795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'66【Q37S5】'!$F$30:$I$30</c:f>
              <c:numCache>
                <c:formatCode>0.0_ </c:formatCode>
                <c:ptCount val="4"/>
                <c:pt idx="0">
                  <c:v>10.401891252955082</c:v>
                </c:pt>
                <c:pt idx="1">
                  <c:v>56.26477541371159</c:v>
                </c:pt>
                <c:pt idx="2">
                  <c:v>24.58628841607565</c:v>
                </c:pt>
                <c:pt idx="3">
                  <c:v>8.7470449172576838</c:v>
                </c:pt>
              </c:numCache>
            </c:numRef>
          </c:val>
          <c:extLst>
            <c:ext xmlns:c16="http://schemas.microsoft.com/office/drawing/2014/chart" uri="{C3380CC4-5D6E-409C-BE32-E72D297353CC}">
              <c16:uniqueId val="{00000005-0B53-4A1F-9A82-5E7BD4ED43F8}"/>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'66【Q37S5】'!$F$28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'66【Q37S5】'!$F$30:$F$33</c:f>
              <c:numCache>
                <c:formatCode>0.0_ </c:formatCode>
                <c:ptCount val="4"/>
                <c:pt idx="0">
                  <c:v>10.401891252955082</c:v>
                </c:pt>
                <c:pt idx="1">
                  <c:v>12.222222222222221</c:v>
                </c:pt>
                <c:pt idx="2">
                  <c:v>10.975609756097562</c:v>
                </c:pt>
                <c:pt idx="3">
                  <c:v>7.2463768115942031</c:v>
                </c:pt>
              </c:numCache>
            </c:numRef>
          </c:val>
          <c:extLst>
            <c:ext xmlns:c16="http://schemas.microsoft.com/office/drawing/2014/chart" uri="{C3380CC4-5D6E-409C-BE32-E72D297353CC}">
              <c16:uniqueId val="{00000001-886A-420C-953F-488DB473F66F}"/>
            </c:ext>
          </c:extLst>
        </c:ser>
        <c:ser>
          <c:idx val="1"/>
          <c:order val="1"/>
          <c:tx>
            <c:strRef>
              <c:f>'66【Q37S5】'!$G$28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'66【Q37S5】'!$G$30:$G$33</c:f>
              <c:numCache>
                <c:formatCode>0.0_ </c:formatCode>
                <c:ptCount val="4"/>
                <c:pt idx="0">
                  <c:v>56.26477541371159</c:v>
                </c:pt>
                <c:pt idx="1">
                  <c:v>57.222222222222221</c:v>
                </c:pt>
                <c:pt idx="2">
                  <c:v>54.878048780487809</c:v>
                </c:pt>
                <c:pt idx="3">
                  <c:v>57.246376811594203</c:v>
                </c:pt>
              </c:numCache>
            </c:numRef>
          </c:val>
          <c:extLst>
            <c:ext xmlns:c16="http://schemas.microsoft.com/office/drawing/2014/chart" uri="{C3380CC4-5D6E-409C-BE32-E72D297353CC}">
              <c16:uniqueId val="{00000002-886A-420C-953F-488DB473F66F}"/>
            </c:ext>
          </c:extLst>
        </c:ser>
        <c:ser>
          <c:idx val="2"/>
          <c:order val="2"/>
          <c:tx>
            <c:strRef>
              <c:f>'66【Q37S5】'!$H$28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'66【Q37S5】'!$H$30:$H$33</c:f>
              <c:numCache>
                <c:formatCode>0.0_ </c:formatCode>
                <c:ptCount val="4"/>
                <c:pt idx="0">
                  <c:v>24.58628841607565</c:v>
                </c:pt>
                <c:pt idx="1">
                  <c:v>21.111111111111111</c:v>
                </c:pt>
                <c:pt idx="2">
                  <c:v>23.170731707317074</c:v>
                </c:pt>
                <c:pt idx="3">
                  <c:v>28.260869565217391</c:v>
                </c:pt>
              </c:numCache>
            </c:numRef>
          </c:val>
          <c:extLst>
            <c:ext xmlns:c16="http://schemas.microsoft.com/office/drawing/2014/chart" uri="{C3380CC4-5D6E-409C-BE32-E72D297353CC}">
              <c16:uniqueId val="{00000003-886A-420C-953F-488DB473F66F}"/>
            </c:ext>
          </c:extLst>
        </c:ser>
        <c:ser>
          <c:idx val="3"/>
          <c:order val="3"/>
          <c:tx>
            <c:strRef>
              <c:f>'66【Q37S5】'!$I$28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'66【Q37S5】'!$I$30:$I$33</c:f>
              <c:numCache>
                <c:formatCode>0.0_ </c:formatCode>
                <c:ptCount val="4"/>
                <c:pt idx="0">
                  <c:v>8.7470449172576838</c:v>
                </c:pt>
                <c:pt idx="1">
                  <c:v>9.4444444444444446</c:v>
                </c:pt>
                <c:pt idx="2">
                  <c:v>10.975609756097562</c:v>
                </c:pt>
                <c:pt idx="3">
                  <c:v>7.2463768115942031</c:v>
                </c:pt>
              </c:numCache>
            </c:numRef>
          </c:val>
          <c:extLst>
            <c:ext xmlns:c16="http://schemas.microsoft.com/office/drawing/2014/chart" uri="{C3380CC4-5D6E-409C-BE32-E72D297353CC}">
              <c16:uniqueId val="{00000004-886A-420C-953F-488DB473F66F}"/>
            </c:ext>
          </c:extLst>
        </c:ser>
        <c:dLbls>
          <c:showLegendKey val="0"/>
          <c:showVal val="0"/>
          <c:showCatName val="0"/>
          <c:showSerName val="0"/>
          <c:showPercent val="0"/>
          <c:showBubbleSize val="0"/>
        </c:dLbls>
        <c:gapWidth val="30"/>
        <c:overlap val="100"/>
        <c:axId val="1907216224"/>
        <c:axId val="1907217888"/>
      </c:barChart>
      <c:catAx>
        <c:axId val="1907216224"/>
        <c:scaling>
          <c:orientation val="maxMin"/>
        </c:scaling>
        <c:delete val="1"/>
        <c:axPos val="l"/>
        <c:majorTickMark val="out"/>
        <c:minorTickMark val="none"/>
        <c:tickLblPos val="nextTo"/>
        <c:crossAx val="1907217888"/>
        <c:crosses val="autoZero"/>
        <c:auto val="1"/>
        <c:lblAlgn val="ctr"/>
        <c:lblOffset val="100"/>
        <c:tickLblSkip val="3"/>
        <c:tickMarkSkip val="1"/>
        <c:noMultiLvlLbl val="0"/>
      </c:catAx>
      <c:valAx>
        <c:axId val="1907217888"/>
        <c:scaling>
          <c:orientation val="minMax"/>
          <c:min val="0"/>
        </c:scaling>
        <c:delete val="1"/>
        <c:axPos val="t"/>
        <c:numFmt formatCode="0%" sourceLinked="1"/>
        <c:majorTickMark val="out"/>
        <c:minorTickMark val="none"/>
        <c:tickLblPos val="nextTo"/>
        <c:crossAx val="1907216224"/>
        <c:crossesAt val="1"/>
        <c:crossBetween val="between"/>
      </c:valAx>
      <c:spPr>
        <a:noFill/>
        <a:ln w="25400">
          <a:noFill/>
        </a:ln>
      </c:spPr>
    </c:plotArea>
    <c:legend>
      <c:legendPos val="t"/>
      <c:layout>
        <c:manualLayout>
          <c:xMode val="edge"/>
          <c:yMode val="edge"/>
          <c:x val="4.1626806951146511E-2"/>
          <c:y val="0.38247205095051995"/>
          <c:w val="0.87352499660838523"/>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330407556923405"/>
          <c:w val="0.79279999999999995"/>
          <c:h val="0.74060921283922077"/>
        </c:manualLayout>
      </c:layout>
      <c:barChart>
        <c:barDir val="bar"/>
        <c:grouping val="percentStacked"/>
        <c:varyColors val="0"/>
        <c:ser>
          <c:idx val="0"/>
          <c:order val="0"/>
          <c:tx>
            <c:strRef>
              <c:f>'66【Q37S5】'!$D$35</c:f>
              <c:strCache>
                <c:ptCount val="1"/>
                <c:pt idx="0">
                  <c:v>満足している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'66【Q37S5】'!$C$36:$C$38</c:f>
              <c:strCache>
                <c:ptCount val="3"/>
                <c:pt idx="0">
                  <c:v>男性・管理職/総合職(n=180)</c:v>
                </c:pt>
                <c:pt idx="1">
                  <c:v>女性・管理職/総合職(n=82)</c:v>
                </c:pt>
                <c:pt idx="2">
                  <c:v>女性・一般職(n=138)</c:v>
                </c:pt>
              </c:strCache>
            </c:strRef>
          </c:cat>
          <c:val>
            <c:numRef>
              <c:f>'66【Q37S5】'!$D$36:$D$38</c:f>
              <c:numCache>
                <c:formatCode>0.0_ </c:formatCode>
                <c:ptCount val="3"/>
                <c:pt idx="0">
                  <c:v>12.222222222222221</c:v>
                </c:pt>
                <c:pt idx="1">
                  <c:v>10.975609756097562</c:v>
                </c:pt>
                <c:pt idx="2">
                  <c:v>7.2463768115942031</c:v>
                </c:pt>
              </c:numCache>
            </c:numRef>
          </c:val>
          <c:extLst>
            <c:ext xmlns:c16="http://schemas.microsoft.com/office/drawing/2014/chart" uri="{C3380CC4-5D6E-409C-BE32-E72D297353CC}">
              <c16:uniqueId val="{00000000-9F59-44F7-AC15-B2FEE9FA3CC1}"/>
            </c:ext>
          </c:extLst>
        </c:ser>
        <c:ser>
          <c:idx val="1"/>
          <c:order val="1"/>
          <c:tx>
            <c:strRef>
              <c:f>'66【Q37S5】'!$E$35</c:f>
              <c:strCache>
                <c:ptCount val="1"/>
                <c:pt idx="0">
                  <c:v>どちらかと言えば満足している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'66【Q37S5】'!$C$36:$C$38</c:f>
              <c:strCache>
                <c:ptCount val="3"/>
                <c:pt idx="0">
                  <c:v>男性・管理職/総合職(n=180)</c:v>
                </c:pt>
                <c:pt idx="1">
                  <c:v>女性・管理職/総合職(n=82)</c:v>
                </c:pt>
                <c:pt idx="2">
                  <c:v>女性・一般職(n=138)</c:v>
                </c:pt>
              </c:strCache>
            </c:strRef>
          </c:cat>
          <c:val>
            <c:numRef>
              <c:f>'66【Q37S5】'!$E$36:$E$38</c:f>
              <c:numCache>
                <c:formatCode>0.0_ </c:formatCode>
                <c:ptCount val="3"/>
                <c:pt idx="0">
                  <c:v>57.222222222222221</c:v>
                </c:pt>
                <c:pt idx="1">
                  <c:v>54.878048780487809</c:v>
                </c:pt>
                <c:pt idx="2">
                  <c:v>57.246376811594203</c:v>
                </c:pt>
              </c:numCache>
            </c:numRef>
          </c:val>
          <c:extLst>
            <c:ext xmlns:c16="http://schemas.microsoft.com/office/drawing/2014/chart" uri="{C3380CC4-5D6E-409C-BE32-E72D297353CC}">
              <c16:uniqueId val="{00000001-9F59-44F7-AC15-B2FEE9FA3CC1}"/>
            </c:ext>
          </c:extLst>
        </c:ser>
        <c:ser>
          <c:idx val="2"/>
          <c:order val="2"/>
          <c:tx>
            <c:strRef>
              <c:f>'66【Q37S5】'!$F$35</c:f>
              <c:strCache>
                <c:ptCount val="1"/>
                <c:pt idx="0">
                  <c:v>どちらかと言えば満足していない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'66【Q37S5】'!$C$36:$C$38</c:f>
              <c:strCache>
                <c:ptCount val="3"/>
                <c:pt idx="0">
                  <c:v>男性・管理職/総合職(n=180)</c:v>
                </c:pt>
                <c:pt idx="1">
                  <c:v>女性・管理職/総合職(n=82)</c:v>
                </c:pt>
                <c:pt idx="2">
                  <c:v>女性・一般職(n=138)</c:v>
                </c:pt>
              </c:strCache>
            </c:strRef>
          </c:cat>
          <c:val>
            <c:numRef>
              <c:f>'66【Q37S5】'!$F$36:$F$38</c:f>
              <c:numCache>
                <c:formatCode>0.0_ </c:formatCode>
                <c:ptCount val="3"/>
                <c:pt idx="0">
                  <c:v>21.111111111111111</c:v>
                </c:pt>
                <c:pt idx="1">
                  <c:v>23.170731707317074</c:v>
                </c:pt>
                <c:pt idx="2">
                  <c:v>28.260869565217391</c:v>
                </c:pt>
              </c:numCache>
            </c:numRef>
          </c:val>
          <c:extLst>
            <c:ext xmlns:c16="http://schemas.microsoft.com/office/drawing/2014/chart" uri="{C3380CC4-5D6E-409C-BE32-E72D297353CC}">
              <c16:uniqueId val="{00000002-9F59-44F7-AC15-B2FEE9FA3CC1}"/>
            </c:ext>
          </c:extLst>
        </c:ser>
        <c:ser>
          <c:idx val="3"/>
          <c:order val="3"/>
          <c:tx>
            <c:strRef>
              <c:f>'66【Q37S5】'!$G$35</c:f>
              <c:strCache>
                <c:ptCount val="1"/>
                <c:pt idx="0">
                  <c:v>満足していない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'66【Q37S5】'!$C$36:$C$38</c:f>
              <c:strCache>
                <c:ptCount val="3"/>
                <c:pt idx="0">
                  <c:v>男性・管理職/総合職(n=180)</c:v>
                </c:pt>
                <c:pt idx="1">
                  <c:v>女性・管理職/総合職(n=82)</c:v>
                </c:pt>
                <c:pt idx="2">
                  <c:v>女性・一般職(n=138)</c:v>
                </c:pt>
              </c:strCache>
            </c:strRef>
          </c:cat>
          <c:val>
            <c:numRef>
              <c:f>'66【Q37S5】'!$G$36:$G$38</c:f>
              <c:numCache>
                <c:formatCode>0.0_ </c:formatCode>
                <c:ptCount val="3"/>
                <c:pt idx="0">
                  <c:v>9.4444444444444446</c:v>
                </c:pt>
                <c:pt idx="1">
                  <c:v>10.975609756097562</c:v>
                </c:pt>
                <c:pt idx="2">
                  <c:v>7.2463768115942031</c:v>
                </c:pt>
              </c:numCache>
            </c:numRef>
          </c:val>
          <c:extLst>
            <c:ext xmlns:c16="http://schemas.microsoft.com/office/drawing/2014/chart" uri="{C3380CC4-5D6E-409C-BE32-E72D297353CC}">
              <c16:uniqueId val="{00000003-9F59-44F7-AC15-B2FEE9FA3CC1}"/>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8436803197765401"/>
          <c:w val="0.99840648148148148"/>
          <c:h val="0.1155751402634303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'67【Q37S6】'!$F$30:$I$30</c:f>
              <c:numCache>
                <c:formatCode>0.0_ </c:formatCode>
                <c:ptCount val="4"/>
                <c:pt idx="0">
                  <c:v>10.874704491725769</c:v>
                </c:pt>
                <c:pt idx="1">
                  <c:v>56.737588652482273</c:v>
                </c:pt>
                <c:pt idx="2">
                  <c:v>24.822695035460992</c:v>
                </c:pt>
                <c:pt idx="3">
                  <c:v>7.5650118203309695</c:v>
                </c:pt>
              </c:numCache>
            </c:numRef>
          </c:val>
          <c:extLst>
            <c:ext xmlns:c16="http://schemas.microsoft.com/office/drawing/2014/chart" uri="{C3380CC4-5D6E-409C-BE32-E72D297353CC}">
              <c16:uniqueId val="{00000005-77C6-4B57-94BF-679104F92FC9}"/>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'67【Q37S6】'!$F$28</c:f>
              <c:strCache>
                <c:ptCount val="1"/>
                <c:pt idx="0">
                  <c:v>満足している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'67【Q37S6】'!$F$30:$F$33</c:f>
              <c:numCache>
                <c:formatCode>0.0_ </c:formatCode>
                <c:ptCount val="4"/>
                <c:pt idx="0">
                  <c:v>10.874704491725769</c:v>
                </c:pt>
                <c:pt idx="1">
                  <c:v>13.333333333333334</c:v>
                </c:pt>
                <c:pt idx="2">
                  <c:v>10.975609756097562</c:v>
                </c:pt>
                <c:pt idx="3">
                  <c:v>8.695652173913043</c:v>
                </c:pt>
              </c:numCache>
            </c:numRef>
          </c:val>
          <c:extLst>
            <c:ext xmlns:c16="http://schemas.microsoft.com/office/drawing/2014/chart" uri="{C3380CC4-5D6E-409C-BE32-E72D297353CC}">
              <c16:uniqueId val="{00000001-30DD-4A2B-BC30-B8B8970CF45F}"/>
            </c:ext>
          </c:extLst>
        </c:ser>
        <c:ser>
          <c:idx val="1"/>
          <c:order val="1"/>
          <c:tx>
            <c:strRef>
              <c:f>'67【Q37S6】'!$G$28</c:f>
              <c:strCache>
                <c:ptCount val="1"/>
                <c:pt idx="0">
                  <c:v>どちらかと言えば満足している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'67【Q37S6】'!$G$30:$G$33</c:f>
              <c:numCache>
                <c:formatCode>0.0_ </c:formatCode>
                <c:ptCount val="4"/>
                <c:pt idx="0">
                  <c:v>56.737588652482273</c:v>
                </c:pt>
                <c:pt idx="1">
                  <c:v>57.222222222222221</c:v>
                </c:pt>
                <c:pt idx="2">
                  <c:v>58.536585365853654</c:v>
                </c:pt>
                <c:pt idx="3">
                  <c:v>56.521739130434781</c:v>
                </c:pt>
              </c:numCache>
            </c:numRef>
          </c:val>
          <c:extLst>
            <c:ext xmlns:c16="http://schemas.microsoft.com/office/drawing/2014/chart" uri="{C3380CC4-5D6E-409C-BE32-E72D297353CC}">
              <c16:uniqueId val="{00000002-30DD-4A2B-BC30-B8B8970CF45F}"/>
            </c:ext>
          </c:extLst>
        </c:ser>
        <c:ser>
          <c:idx val="2"/>
          <c:order val="2"/>
          <c:tx>
            <c:strRef>
              <c:f>'67【Q37S6】'!$H$28</c:f>
              <c:strCache>
                <c:ptCount val="1"/>
                <c:pt idx="0">
                  <c:v>どちらかと言えば満足していない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'67【Q37S6】'!$H$30:$H$33</c:f>
              <c:numCache>
                <c:formatCode>0.0_ </c:formatCode>
                <c:ptCount val="4"/>
                <c:pt idx="0">
                  <c:v>24.822695035460992</c:v>
                </c:pt>
                <c:pt idx="1">
                  <c:v>20.555555555555554</c:v>
                </c:pt>
                <c:pt idx="2">
                  <c:v>24.390243902439025</c:v>
                </c:pt>
                <c:pt idx="3">
                  <c:v>29.710144927536231</c:v>
                </c:pt>
              </c:numCache>
            </c:numRef>
          </c:val>
          <c:extLst>
            <c:ext xmlns:c16="http://schemas.microsoft.com/office/drawing/2014/chart" uri="{C3380CC4-5D6E-409C-BE32-E72D297353CC}">
              <c16:uniqueId val="{00000003-30DD-4A2B-BC30-B8B8970CF45F}"/>
            </c:ext>
          </c:extLst>
        </c:ser>
        <c:ser>
          <c:idx val="3"/>
          <c:order val="3"/>
          <c:tx>
            <c:strRef>
              <c:f>'67【Q37S6】'!$I$28</c:f>
              <c:strCache>
                <c:ptCount val="1"/>
                <c:pt idx="0">
                  <c:v>満足していない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'67【Q37S6】'!$I$30:$I$33</c:f>
              <c:numCache>
                <c:formatCode>0.0_ </c:formatCode>
                <c:ptCount val="4"/>
                <c:pt idx="0">
                  <c:v>7.5650118203309695</c:v>
                </c:pt>
                <c:pt idx="1">
                  <c:v>8.8888888888888893</c:v>
                </c:pt>
                <c:pt idx="2">
                  <c:v>6.0975609756097562</c:v>
                </c:pt>
                <c:pt idx="3">
                  <c:v>5.0724637681159424</c:v>
                </c:pt>
              </c:numCache>
            </c:numRef>
          </c:val>
          <c:extLst>
            <c:ext xmlns:c16="http://schemas.microsoft.com/office/drawing/2014/chart" uri="{C3380CC4-5D6E-409C-BE32-E72D297353CC}">
              <c16:uniqueId val="{00000004-30DD-4A2B-BC30-B8B8970CF45F}"/>
            </c:ext>
          </c:extLst>
        </c:ser>
        <c:dLbls>
          <c:showLegendKey val="0"/>
          <c:showVal val="0"/>
          <c:showCatName val="0"/>
          <c:showSerName val="0"/>
          <c:showPercent val="0"/>
          <c:showBubbleSize val="0"/>
        </c:dLbls>
        <c:gapWidth val="30"/>
        <c:overlap val="100"/>
        <c:axId val="1596920256"/>
        <c:axId val="1596918592"/>
      </c:barChart>
      <c:catAx>
        <c:axId val="1596920256"/>
        <c:scaling>
          <c:orientation val="maxMin"/>
        </c:scaling>
        <c:delete val="1"/>
        <c:axPos val="l"/>
        <c:majorTickMark val="out"/>
        <c:minorTickMark val="none"/>
        <c:tickLblPos val="nextTo"/>
        <c:crossAx val="1596918592"/>
        <c:crosses val="autoZero"/>
        <c:auto val="1"/>
        <c:lblAlgn val="ctr"/>
        <c:lblOffset val="100"/>
        <c:tickLblSkip val="3"/>
        <c:tickMarkSkip val="1"/>
        <c:noMultiLvlLbl val="0"/>
      </c:catAx>
      <c:valAx>
        <c:axId val="1596918592"/>
        <c:scaling>
          <c:orientation val="minMax"/>
          <c:min val="0"/>
        </c:scaling>
        <c:delete val="1"/>
        <c:axPos val="t"/>
        <c:numFmt formatCode="0%" sourceLinked="1"/>
        <c:majorTickMark val="out"/>
        <c:minorTickMark val="none"/>
        <c:tickLblPos val="nextTo"/>
        <c:crossAx val="1596920256"/>
        <c:crossesAt val="1"/>
        <c:crossBetween val="between"/>
      </c:valAx>
      <c:spPr>
        <a:noFill/>
        <a:ln w="25400">
          <a:noFill/>
        </a:ln>
      </c:spPr>
    </c:plotArea>
    <c:legend>
      <c:legendPos val="t"/>
      <c:layout>
        <c:manualLayout>
          <c:xMode val="edge"/>
          <c:yMode val="edge"/>
          <c:x val="4.1626806951146511E-2"/>
          <c:y val="0.38247205095051995"/>
          <c:w val="0.87352499660838523"/>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647981481481482"/>
          <c:y val="0.14799538946520574"/>
          <c:w val="0.79279999999999995"/>
          <c:h val="0.70202319682106773"/>
        </c:manualLayout>
      </c:layout>
      <c:barChart>
        <c:barDir val="bar"/>
        <c:grouping val="percentStacked"/>
        <c:varyColors val="0"/>
        <c:ser>
          <c:idx val="0"/>
          <c:order val="0"/>
          <c:tx>
            <c:strRef>
              <c:f>'67【Q37S6】'!$D$35</c:f>
              <c:strCache>
                <c:ptCount val="1"/>
                <c:pt idx="0">
                  <c:v>満足している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'67【Q37S6】'!$C$36:$C$38</c:f>
              <c:strCache>
                <c:ptCount val="3"/>
                <c:pt idx="0">
                  <c:v>男性・管理職/総合職(n=180)</c:v>
                </c:pt>
                <c:pt idx="1">
                  <c:v>女性・管理職/総合職(n=82)</c:v>
                </c:pt>
                <c:pt idx="2">
                  <c:v>女性・一般職(n=138)</c:v>
                </c:pt>
              </c:strCache>
            </c:strRef>
          </c:cat>
          <c:val>
            <c:numRef>
              <c:f>'67【Q37S6】'!$D$36:$D$38</c:f>
              <c:numCache>
                <c:formatCode>0.0_ </c:formatCode>
                <c:ptCount val="3"/>
                <c:pt idx="0">
                  <c:v>13.333333333333334</c:v>
                </c:pt>
                <c:pt idx="1">
                  <c:v>10.975609756097562</c:v>
                </c:pt>
                <c:pt idx="2">
                  <c:v>8.695652173913043</c:v>
                </c:pt>
              </c:numCache>
            </c:numRef>
          </c:val>
          <c:extLst>
            <c:ext xmlns:c16="http://schemas.microsoft.com/office/drawing/2014/chart" uri="{C3380CC4-5D6E-409C-BE32-E72D297353CC}">
              <c16:uniqueId val="{00000000-288C-4091-9376-BD2A919A0656}"/>
            </c:ext>
          </c:extLst>
        </c:ser>
        <c:ser>
          <c:idx val="1"/>
          <c:order val="1"/>
          <c:tx>
            <c:strRef>
              <c:f>'67【Q37S6】'!$E$35</c:f>
              <c:strCache>
                <c:ptCount val="1"/>
                <c:pt idx="0">
                  <c:v>どちらかと言えば満足している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'67【Q37S6】'!$C$36:$C$38</c:f>
              <c:strCache>
                <c:ptCount val="3"/>
                <c:pt idx="0">
                  <c:v>男性・管理職/総合職(n=180)</c:v>
                </c:pt>
                <c:pt idx="1">
                  <c:v>女性・管理職/総合職(n=82)</c:v>
                </c:pt>
                <c:pt idx="2">
                  <c:v>女性・一般職(n=138)</c:v>
                </c:pt>
              </c:strCache>
            </c:strRef>
          </c:cat>
          <c:val>
            <c:numRef>
              <c:f>'67【Q37S6】'!$E$36:$E$38</c:f>
              <c:numCache>
                <c:formatCode>0.0_ </c:formatCode>
                <c:ptCount val="3"/>
                <c:pt idx="0">
                  <c:v>57.222222222222221</c:v>
                </c:pt>
                <c:pt idx="1">
                  <c:v>58.536585365853654</c:v>
                </c:pt>
                <c:pt idx="2">
                  <c:v>56.521739130434781</c:v>
                </c:pt>
              </c:numCache>
            </c:numRef>
          </c:val>
          <c:extLst>
            <c:ext xmlns:c16="http://schemas.microsoft.com/office/drawing/2014/chart" uri="{C3380CC4-5D6E-409C-BE32-E72D297353CC}">
              <c16:uniqueId val="{00000001-288C-4091-9376-BD2A919A0656}"/>
            </c:ext>
          </c:extLst>
        </c:ser>
        <c:ser>
          <c:idx val="2"/>
          <c:order val="2"/>
          <c:tx>
            <c:strRef>
              <c:f>'67【Q37S6】'!$F$35</c:f>
              <c:strCache>
                <c:ptCount val="1"/>
                <c:pt idx="0">
                  <c:v>どちらかと言えば満足していない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'67【Q37S6】'!$C$36:$C$38</c:f>
              <c:strCache>
                <c:ptCount val="3"/>
                <c:pt idx="0">
                  <c:v>男性・管理職/総合職(n=180)</c:v>
                </c:pt>
                <c:pt idx="1">
                  <c:v>女性・管理職/総合職(n=82)</c:v>
                </c:pt>
                <c:pt idx="2">
                  <c:v>女性・一般職(n=138)</c:v>
                </c:pt>
              </c:strCache>
            </c:strRef>
          </c:cat>
          <c:val>
            <c:numRef>
              <c:f>'67【Q37S6】'!$F$36:$F$38</c:f>
              <c:numCache>
                <c:formatCode>0.0_ </c:formatCode>
                <c:ptCount val="3"/>
                <c:pt idx="0">
                  <c:v>20.555555555555554</c:v>
                </c:pt>
                <c:pt idx="1">
                  <c:v>24.390243902439025</c:v>
                </c:pt>
                <c:pt idx="2">
                  <c:v>29.710144927536231</c:v>
                </c:pt>
              </c:numCache>
            </c:numRef>
          </c:val>
          <c:extLst>
            <c:ext xmlns:c16="http://schemas.microsoft.com/office/drawing/2014/chart" uri="{C3380CC4-5D6E-409C-BE32-E72D297353CC}">
              <c16:uniqueId val="{00000002-288C-4091-9376-BD2A919A0656}"/>
            </c:ext>
          </c:extLst>
        </c:ser>
        <c:ser>
          <c:idx val="3"/>
          <c:order val="3"/>
          <c:tx>
            <c:strRef>
              <c:f>'67【Q37S6】'!$G$35</c:f>
              <c:strCache>
                <c:ptCount val="1"/>
                <c:pt idx="0">
                  <c:v>満足していない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'67【Q37S6】'!$C$36:$C$38</c:f>
              <c:strCache>
                <c:ptCount val="3"/>
                <c:pt idx="0">
                  <c:v>男性・管理職/総合職(n=180)</c:v>
                </c:pt>
                <c:pt idx="1">
                  <c:v>女性・管理職/総合職(n=82)</c:v>
                </c:pt>
                <c:pt idx="2">
                  <c:v>女性・一般職(n=138)</c:v>
                </c:pt>
              </c:strCache>
            </c:strRef>
          </c:cat>
          <c:val>
            <c:numRef>
              <c:f>'67【Q37S6】'!$G$36:$G$38</c:f>
              <c:numCache>
                <c:formatCode>0.0_ </c:formatCode>
                <c:ptCount val="3"/>
                <c:pt idx="0">
                  <c:v>8.8888888888888893</c:v>
                </c:pt>
                <c:pt idx="1">
                  <c:v>6.0975609756097562</c:v>
                </c:pt>
                <c:pt idx="2">
                  <c:v>5.0724637681159424</c:v>
                </c:pt>
              </c:numCache>
            </c:numRef>
          </c:val>
          <c:extLst>
            <c:ext xmlns:c16="http://schemas.microsoft.com/office/drawing/2014/chart" uri="{C3380CC4-5D6E-409C-BE32-E72D297353CC}">
              <c16:uniqueId val="{00000003-288C-4091-9376-BD2A919A0656}"/>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5527475732200142"/>
          <c:w val="0.99840648148148148"/>
          <c:h val="0.1446685830937799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'6【SQ4S2】'!$F$28</c:f>
              <c:strCache>
                <c:ptCount val="1"/>
                <c:pt idx="0">
                  <c:v>29人以下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'6【SQ4S2】'!$F$30:$F$33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1-5D82-433B-96B0-F74B9B92FF75}"/>
            </c:ext>
          </c:extLst>
        </c:ser>
        <c:ser>
          <c:idx val="1"/>
          <c:order val="1"/>
          <c:tx>
            <c:strRef>
              <c:f>'6【SQ4S2】'!$G$28</c:f>
              <c:strCache>
                <c:ptCount val="1"/>
                <c:pt idx="0">
                  <c:v>30～49人</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'6【SQ4S2】'!$G$30:$G$33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2-5D82-433B-96B0-F74B9B92FF75}"/>
            </c:ext>
          </c:extLst>
        </c:ser>
        <c:ser>
          <c:idx val="2"/>
          <c:order val="2"/>
          <c:tx>
            <c:strRef>
              <c:f>'6【SQ4S2】'!$H$28</c:f>
              <c:strCache>
                <c:ptCount val="1"/>
                <c:pt idx="0">
                  <c:v>50～99人</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'6【SQ4S2】'!$H$30:$H$33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3-5D82-433B-96B0-F74B9B92FF75}"/>
            </c:ext>
          </c:extLst>
        </c:ser>
        <c:ser>
          <c:idx val="3"/>
          <c:order val="3"/>
          <c:tx>
            <c:strRef>
              <c:f>'6【SQ4S2】'!$I$28</c:f>
              <c:strCache>
                <c:ptCount val="1"/>
                <c:pt idx="0">
                  <c:v>100～299人</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'6【SQ4S2】'!$I$30:$I$33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4-5D82-433B-96B0-F74B9B92FF75}"/>
            </c:ext>
          </c:extLst>
        </c:ser>
        <c:ser>
          <c:idx val="4"/>
          <c:order val="4"/>
          <c:tx>
            <c:strRef>
              <c:f>'6【SQ4S2】'!$J$28</c:f>
              <c:strCache>
                <c:ptCount val="1"/>
                <c:pt idx="0">
                  <c:v>300～499人</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'6【SQ4S2】'!$J$30:$J$33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5-5D82-433B-96B0-F74B9B92FF75}"/>
            </c:ext>
          </c:extLst>
        </c:ser>
        <c:ser>
          <c:idx val="5"/>
          <c:order val="5"/>
          <c:tx>
            <c:strRef>
              <c:f>'6【SQ4S2】'!$K$28</c:f>
              <c:strCache>
                <c:ptCount val="1"/>
                <c:pt idx="0">
                  <c:v>500～999人</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'6【SQ4S2】'!$K$30:$K$33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6-5D82-433B-96B0-F74B9B92FF75}"/>
            </c:ext>
          </c:extLst>
        </c:ser>
        <c:ser>
          <c:idx val="6"/>
          <c:order val="6"/>
          <c:tx>
            <c:strRef>
              <c:f>'6【SQ4S2】'!$L$28</c:f>
              <c:strCache>
                <c:ptCount val="1"/>
                <c:pt idx="0">
                  <c:v>1000人以上</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'6【SQ4S2】'!$L$30:$L$33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7-5D82-433B-96B0-F74B9B92FF75}"/>
            </c:ext>
          </c:extLst>
        </c:ser>
        <c:dLbls>
          <c:showLegendKey val="0"/>
          <c:showVal val="0"/>
          <c:showCatName val="0"/>
          <c:showSerName val="0"/>
          <c:showPercent val="0"/>
          <c:showBubbleSize val="0"/>
        </c:dLbls>
        <c:gapWidth val="30"/>
        <c:overlap val="100"/>
        <c:axId val="218078112"/>
        <c:axId val="218078528"/>
      </c:barChart>
      <c:catAx>
        <c:axId val="218078112"/>
        <c:scaling>
          <c:orientation val="maxMin"/>
        </c:scaling>
        <c:delete val="1"/>
        <c:axPos val="l"/>
        <c:majorTickMark val="out"/>
        <c:minorTickMark val="none"/>
        <c:tickLblPos val="nextTo"/>
        <c:crossAx val="218078528"/>
        <c:crosses val="autoZero"/>
        <c:auto val="1"/>
        <c:lblAlgn val="ctr"/>
        <c:lblOffset val="100"/>
        <c:tickLblSkip val="3"/>
        <c:tickMarkSkip val="1"/>
        <c:noMultiLvlLbl val="0"/>
      </c:catAx>
      <c:valAx>
        <c:axId val="218078528"/>
        <c:scaling>
          <c:orientation val="minMax"/>
          <c:min val="0"/>
        </c:scaling>
        <c:delete val="1"/>
        <c:axPos val="t"/>
        <c:numFmt formatCode="0%" sourceLinked="1"/>
        <c:majorTickMark val="out"/>
        <c:minorTickMark val="none"/>
        <c:tickLblPos val="nextTo"/>
        <c:crossAx val="218078112"/>
        <c:crossesAt val="1"/>
        <c:crossBetween val="between"/>
      </c:valAx>
      <c:spPr>
        <a:noFill/>
        <a:ln w="25400">
          <a:noFill/>
        </a:ln>
      </c:spPr>
    </c:plotArea>
    <c:legend>
      <c:legendPos val="t"/>
      <c:layout>
        <c:manualLayout>
          <c:xMode val="edge"/>
          <c:yMode val="edge"/>
          <c:x val="0.11545187489441194"/>
          <c:y val="0.38247205095051995"/>
          <c:w val="0.73155011989845276"/>
          <c:h val="0.1337158216842952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'68【Q38】'!$F$30:$I$30</c:f>
              <c:numCache>
                <c:formatCode>0.0_ </c:formatCode>
                <c:ptCount val="4"/>
                <c:pt idx="0">
                  <c:v>3.7825059101654848</c:v>
                </c:pt>
                <c:pt idx="1">
                  <c:v>23.167848699763592</c:v>
                </c:pt>
                <c:pt idx="2">
                  <c:v>35.460992907801419</c:v>
                </c:pt>
                <c:pt idx="3">
                  <c:v>37.588652482269502</c:v>
                </c:pt>
              </c:numCache>
            </c:numRef>
          </c:val>
          <c:extLst>
            <c:ext xmlns:c16="http://schemas.microsoft.com/office/drawing/2014/chart" uri="{C3380CC4-5D6E-409C-BE32-E72D297353CC}">
              <c16:uniqueId val="{00000005-57DB-48C8-9E58-2803B15F9B0D}"/>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'68【Q38】'!$F$28</c:f>
              <c:strCache>
                <c:ptCount val="1"/>
                <c:pt idx="0">
                  <c:v>現在の方が高い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'68【Q38】'!$F$30:$F$33</c:f>
              <c:numCache>
                <c:formatCode>0.0_ </c:formatCode>
                <c:ptCount val="4"/>
                <c:pt idx="0">
                  <c:v>3.7825059101654848</c:v>
                </c:pt>
                <c:pt idx="1">
                  <c:v>3.8888888888888888</c:v>
                </c:pt>
                <c:pt idx="2">
                  <c:v>6.0975609756097562</c:v>
                </c:pt>
                <c:pt idx="3">
                  <c:v>2.1739130434782608</c:v>
                </c:pt>
              </c:numCache>
            </c:numRef>
          </c:val>
          <c:extLst>
            <c:ext xmlns:c16="http://schemas.microsoft.com/office/drawing/2014/chart" uri="{C3380CC4-5D6E-409C-BE32-E72D297353CC}">
              <c16:uniqueId val="{00000001-767D-49DC-AC43-E71E24365759}"/>
            </c:ext>
          </c:extLst>
        </c:ser>
        <c:ser>
          <c:idx val="1"/>
          <c:order val="1"/>
          <c:tx>
            <c:strRef>
              <c:f>'68【Q38】'!$G$28</c:f>
              <c:strCache>
                <c:ptCount val="1"/>
                <c:pt idx="0">
                  <c:v>同じ程度</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'68【Q38】'!$G$30:$G$33</c:f>
              <c:numCache>
                <c:formatCode>0.0_ </c:formatCode>
                <c:ptCount val="4"/>
                <c:pt idx="0">
                  <c:v>23.167848699763592</c:v>
                </c:pt>
                <c:pt idx="1">
                  <c:v>21.666666666666668</c:v>
                </c:pt>
                <c:pt idx="2">
                  <c:v>23.170731707317074</c:v>
                </c:pt>
                <c:pt idx="3">
                  <c:v>26.086956521739129</c:v>
                </c:pt>
              </c:numCache>
            </c:numRef>
          </c:val>
          <c:extLst>
            <c:ext xmlns:c16="http://schemas.microsoft.com/office/drawing/2014/chart" uri="{C3380CC4-5D6E-409C-BE32-E72D297353CC}">
              <c16:uniqueId val="{00000002-767D-49DC-AC43-E71E24365759}"/>
            </c:ext>
          </c:extLst>
        </c:ser>
        <c:ser>
          <c:idx val="2"/>
          <c:order val="2"/>
          <c:tx>
            <c:strRef>
              <c:f>'68【Q38】'!$H$28</c:f>
              <c:strCache>
                <c:ptCount val="1"/>
                <c:pt idx="0">
                  <c:v>現在の方がやや低い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'68【Q38】'!$H$30:$H$33</c:f>
              <c:numCache>
                <c:formatCode>0.0_ </c:formatCode>
                <c:ptCount val="4"/>
                <c:pt idx="0">
                  <c:v>35.460992907801419</c:v>
                </c:pt>
                <c:pt idx="1">
                  <c:v>28.888888888888886</c:v>
                </c:pt>
                <c:pt idx="2">
                  <c:v>35.365853658536587</c:v>
                </c:pt>
                <c:pt idx="3">
                  <c:v>43.478260869565219</c:v>
                </c:pt>
              </c:numCache>
            </c:numRef>
          </c:val>
          <c:extLst>
            <c:ext xmlns:c16="http://schemas.microsoft.com/office/drawing/2014/chart" uri="{C3380CC4-5D6E-409C-BE32-E72D297353CC}">
              <c16:uniqueId val="{00000003-767D-49DC-AC43-E71E24365759}"/>
            </c:ext>
          </c:extLst>
        </c:ser>
        <c:ser>
          <c:idx val="3"/>
          <c:order val="3"/>
          <c:tx>
            <c:strRef>
              <c:f>'68【Q38】'!$I$28</c:f>
              <c:strCache>
                <c:ptCount val="1"/>
                <c:pt idx="0">
                  <c:v>現在の方が低い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'68【Q38】'!$I$30:$I$33</c:f>
              <c:numCache>
                <c:formatCode>0.0_ </c:formatCode>
                <c:ptCount val="4"/>
                <c:pt idx="0">
                  <c:v>37.588652482269502</c:v>
                </c:pt>
                <c:pt idx="1">
                  <c:v>45.555555555555557</c:v>
                </c:pt>
                <c:pt idx="2">
                  <c:v>35.365853658536587</c:v>
                </c:pt>
                <c:pt idx="3">
                  <c:v>28.260869565217391</c:v>
                </c:pt>
              </c:numCache>
            </c:numRef>
          </c:val>
          <c:extLst>
            <c:ext xmlns:c16="http://schemas.microsoft.com/office/drawing/2014/chart" uri="{C3380CC4-5D6E-409C-BE32-E72D297353CC}">
              <c16:uniqueId val="{00000004-767D-49DC-AC43-E71E24365759}"/>
            </c:ext>
          </c:extLst>
        </c:ser>
        <c:dLbls>
          <c:showLegendKey val="0"/>
          <c:showVal val="0"/>
          <c:showCatName val="0"/>
          <c:showSerName val="0"/>
          <c:showPercent val="0"/>
          <c:showBubbleSize val="0"/>
        </c:dLbls>
        <c:gapWidth val="30"/>
        <c:overlap val="100"/>
        <c:axId val="1596350080"/>
        <c:axId val="1457664576"/>
      </c:barChart>
      <c:catAx>
        <c:axId val="1596350080"/>
        <c:scaling>
          <c:orientation val="maxMin"/>
        </c:scaling>
        <c:delete val="1"/>
        <c:axPos val="l"/>
        <c:majorTickMark val="out"/>
        <c:minorTickMark val="none"/>
        <c:tickLblPos val="nextTo"/>
        <c:crossAx val="1457664576"/>
        <c:crosses val="autoZero"/>
        <c:auto val="1"/>
        <c:lblAlgn val="ctr"/>
        <c:lblOffset val="100"/>
        <c:tickLblSkip val="3"/>
        <c:tickMarkSkip val="1"/>
        <c:noMultiLvlLbl val="0"/>
      </c:catAx>
      <c:valAx>
        <c:axId val="1457664576"/>
        <c:scaling>
          <c:orientation val="minMax"/>
          <c:min val="0"/>
        </c:scaling>
        <c:delete val="1"/>
        <c:axPos val="t"/>
        <c:numFmt formatCode="0%" sourceLinked="1"/>
        <c:majorTickMark val="out"/>
        <c:minorTickMark val="none"/>
        <c:tickLblPos val="nextTo"/>
        <c:crossAx val="1596350080"/>
        <c:crossesAt val="1"/>
        <c:crossBetween val="between"/>
      </c:valAx>
      <c:spPr>
        <a:noFill/>
        <a:ln w="25400">
          <a:noFill/>
        </a:ln>
      </c:spPr>
    </c:plotArea>
    <c:legend>
      <c:legendPos val="t"/>
      <c:layout>
        <c:manualLayout>
          <c:xMode val="edge"/>
          <c:yMode val="edge"/>
          <c:x val="0.18156029639571988"/>
          <c:y val="0.38247205095051995"/>
          <c:w val="0.59365801771923854"/>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6093041941185926"/>
          <c:w val="0.79279999999999995"/>
          <c:h val="0.69810916492581288"/>
        </c:manualLayout>
      </c:layout>
      <c:barChart>
        <c:barDir val="bar"/>
        <c:grouping val="percentStacked"/>
        <c:varyColors val="0"/>
        <c:ser>
          <c:idx val="0"/>
          <c:order val="0"/>
          <c:tx>
            <c:strRef>
              <c:f>'68【Q38】'!$D$35</c:f>
              <c:strCache>
                <c:ptCount val="1"/>
                <c:pt idx="0">
                  <c:v>現在の方が高い</c:v>
                </c:pt>
              </c:strCache>
            </c:strRef>
          </c:tx>
          <c:spPr>
            <a:solidFill>
              <a:srgbClr val="5B9BD5"/>
            </a:solidFill>
            <a:ln>
              <a:solidFill>
                <a:schemeClr val="accent1"/>
              </a:solidFill>
            </a:ln>
            <a:effectLst/>
          </c:spPr>
          <c:invertIfNegative val="0"/>
          <c:dLbls>
            <c:dLbl>
              <c:idx val="2"/>
              <c:layout>
                <c:manualLayout>
                  <c:x val="2.3518518518518086E-3"/>
                  <c:y val="8.8435374149659865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387-452B-823C-7060DD5582B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'68【Q38】'!$C$36:$C$38</c:f>
              <c:strCache>
                <c:ptCount val="3"/>
                <c:pt idx="0">
                  <c:v>男性・管理職/総合職(n=180)</c:v>
                </c:pt>
                <c:pt idx="1">
                  <c:v>女性・管理職/総合職(n=82)</c:v>
                </c:pt>
                <c:pt idx="2">
                  <c:v>女性・一般職(n=138)</c:v>
                </c:pt>
              </c:strCache>
            </c:strRef>
          </c:cat>
          <c:val>
            <c:numRef>
              <c:f>'68【Q38】'!$D$36:$D$38</c:f>
              <c:numCache>
                <c:formatCode>0.0_ </c:formatCode>
                <c:ptCount val="3"/>
                <c:pt idx="0">
                  <c:v>3.8888888888888888</c:v>
                </c:pt>
                <c:pt idx="1">
                  <c:v>6.0975609756097562</c:v>
                </c:pt>
                <c:pt idx="2">
                  <c:v>2.1739130434782608</c:v>
                </c:pt>
              </c:numCache>
            </c:numRef>
          </c:val>
          <c:extLst>
            <c:ext xmlns:c16="http://schemas.microsoft.com/office/drawing/2014/chart" uri="{C3380CC4-5D6E-409C-BE32-E72D297353CC}">
              <c16:uniqueId val="{00000000-A387-452B-823C-7060DD5582B0}"/>
            </c:ext>
          </c:extLst>
        </c:ser>
        <c:ser>
          <c:idx val="1"/>
          <c:order val="1"/>
          <c:tx>
            <c:strRef>
              <c:f>'68【Q38】'!$E$35</c:f>
              <c:strCache>
                <c:ptCount val="1"/>
                <c:pt idx="0">
                  <c:v>同じ程度</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'68【Q38】'!$C$36:$C$38</c:f>
              <c:strCache>
                <c:ptCount val="3"/>
                <c:pt idx="0">
                  <c:v>男性・管理職/総合職(n=180)</c:v>
                </c:pt>
                <c:pt idx="1">
                  <c:v>女性・管理職/総合職(n=82)</c:v>
                </c:pt>
                <c:pt idx="2">
                  <c:v>女性・一般職(n=138)</c:v>
                </c:pt>
              </c:strCache>
            </c:strRef>
          </c:cat>
          <c:val>
            <c:numRef>
              <c:f>'68【Q38】'!$E$36:$E$38</c:f>
              <c:numCache>
                <c:formatCode>0.0_ </c:formatCode>
                <c:ptCount val="3"/>
                <c:pt idx="0">
                  <c:v>21.666666666666668</c:v>
                </c:pt>
                <c:pt idx="1">
                  <c:v>23.170731707317074</c:v>
                </c:pt>
                <c:pt idx="2">
                  <c:v>26.086956521739129</c:v>
                </c:pt>
              </c:numCache>
            </c:numRef>
          </c:val>
          <c:extLst>
            <c:ext xmlns:c16="http://schemas.microsoft.com/office/drawing/2014/chart" uri="{C3380CC4-5D6E-409C-BE32-E72D297353CC}">
              <c16:uniqueId val="{00000001-A387-452B-823C-7060DD5582B0}"/>
            </c:ext>
          </c:extLst>
        </c:ser>
        <c:ser>
          <c:idx val="2"/>
          <c:order val="2"/>
          <c:tx>
            <c:strRef>
              <c:f>'68【Q38】'!$F$35</c:f>
              <c:strCache>
                <c:ptCount val="1"/>
                <c:pt idx="0">
                  <c:v>現在の方がやや低い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'68【Q38】'!$C$36:$C$38</c:f>
              <c:strCache>
                <c:ptCount val="3"/>
                <c:pt idx="0">
                  <c:v>男性・管理職/総合職(n=180)</c:v>
                </c:pt>
                <c:pt idx="1">
                  <c:v>女性・管理職/総合職(n=82)</c:v>
                </c:pt>
                <c:pt idx="2">
                  <c:v>女性・一般職(n=138)</c:v>
                </c:pt>
              </c:strCache>
            </c:strRef>
          </c:cat>
          <c:val>
            <c:numRef>
              <c:f>'68【Q38】'!$F$36:$F$38</c:f>
              <c:numCache>
                <c:formatCode>0.0_ </c:formatCode>
                <c:ptCount val="3"/>
                <c:pt idx="0">
                  <c:v>28.888888888888886</c:v>
                </c:pt>
                <c:pt idx="1">
                  <c:v>35.365853658536587</c:v>
                </c:pt>
                <c:pt idx="2">
                  <c:v>43.478260869565219</c:v>
                </c:pt>
              </c:numCache>
            </c:numRef>
          </c:val>
          <c:extLst>
            <c:ext xmlns:c16="http://schemas.microsoft.com/office/drawing/2014/chart" uri="{C3380CC4-5D6E-409C-BE32-E72D297353CC}">
              <c16:uniqueId val="{00000002-A387-452B-823C-7060DD5582B0}"/>
            </c:ext>
          </c:extLst>
        </c:ser>
        <c:ser>
          <c:idx val="3"/>
          <c:order val="3"/>
          <c:tx>
            <c:strRef>
              <c:f>'68【Q38】'!$G$35</c:f>
              <c:strCache>
                <c:ptCount val="1"/>
                <c:pt idx="0">
                  <c:v>現在の方が低い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'68【Q38】'!$C$36:$C$38</c:f>
              <c:strCache>
                <c:ptCount val="3"/>
                <c:pt idx="0">
                  <c:v>男性・管理職/総合職(n=180)</c:v>
                </c:pt>
                <c:pt idx="1">
                  <c:v>女性・管理職/総合職(n=82)</c:v>
                </c:pt>
                <c:pt idx="2">
                  <c:v>女性・一般職(n=138)</c:v>
                </c:pt>
              </c:strCache>
            </c:strRef>
          </c:cat>
          <c:val>
            <c:numRef>
              <c:f>'68【Q38】'!$G$36:$G$38</c:f>
              <c:numCache>
                <c:formatCode>0.0_ </c:formatCode>
                <c:ptCount val="3"/>
                <c:pt idx="0">
                  <c:v>45.555555555555557</c:v>
                </c:pt>
                <c:pt idx="1">
                  <c:v>35.365853658536587</c:v>
                </c:pt>
                <c:pt idx="2">
                  <c:v>28.260869565217391</c:v>
                </c:pt>
              </c:numCache>
            </c:numRef>
          </c:val>
          <c:extLst>
            <c:ext xmlns:c16="http://schemas.microsoft.com/office/drawing/2014/chart" uri="{C3380CC4-5D6E-409C-BE32-E72D297353CC}">
              <c16:uniqueId val="{00000003-A387-452B-823C-7060DD5582B0}"/>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9246612030639028"/>
          <c:w val="0.99840648148148148"/>
          <c:h val="0.1074771010766511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9.9750623441396506E-3"/>
          <c:y val="5.1340739941753859E-2"/>
          <c:w val="0.98130709970480623"/>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'69【Q39】'!$F$30:$S$30</c:f>
              <c:numCache>
                <c:formatCode>0.0_ </c:formatCode>
                <c:ptCount val="14"/>
                <c:pt idx="0">
                  <c:v>30.701754385964914</c:v>
                </c:pt>
                <c:pt idx="1">
                  <c:v>39.473684210526315</c:v>
                </c:pt>
                <c:pt idx="2">
                  <c:v>27.192982456140353</c:v>
                </c:pt>
                <c:pt idx="3">
                  <c:v>12.280701754385964</c:v>
                </c:pt>
                <c:pt idx="4">
                  <c:v>9.6491228070175428</c:v>
                </c:pt>
                <c:pt idx="5">
                  <c:v>11.403508771929824</c:v>
                </c:pt>
                <c:pt idx="6">
                  <c:v>9.6491228070175428</c:v>
                </c:pt>
                <c:pt idx="7">
                  <c:v>0.8771929824561403</c:v>
                </c:pt>
                <c:pt idx="8">
                  <c:v>21.929824561403507</c:v>
                </c:pt>
                <c:pt idx="9">
                  <c:v>2.6315789473684208</c:v>
                </c:pt>
                <c:pt idx="10">
                  <c:v>27.192982456140353</c:v>
                </c:pt>
                <c:pt idx="11">
                  <c:v>31.578947368421051</c:v>
                </c:pt>
                <c:pt idx="12">
                  <c:v>0</c:v>
                </c:pt>
                <c:pt idx="13">
                  <c:v>2.6315789473684208</c:v>
                </c:pt>
              </c:numCache>
            </c:numRef>
          </c:val>
          <c:extLst>
            <c:ext xmlns:c16="http://schemas.microsoft.com/office/drawing/2014/chart" uri="{C3380CC4-5D6E-409C-BE32-E72D297353CC}">
              <c16:uniqueId val="{00000005-0221-4856-B349-721493427C74}"/>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'69【Q39】'!$C$36</c:f>
              <c:strCache>
                <c:ptCount val="1"/>
                <c:pt idx="0">
                  <c:v>男性・管理職/総合職(n=46)</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'69【Q39】'!$D$35:$Q$35</c:f>
              <c:strCache>
                <c:ptCount val="14"/>
                <c:pt idx="0">
                  <c:v>やりたい仕事ができているから</c:v>
                </c:pt>
                <c:pt idx="1">
                  <c:v>仕事にやりがいが持てているから</c:v>
                </c:pt>
                <c:pt idx="2">
                  <c:v>責任のある仕事ができているから</c:v>
                </c:pt>
                <c:pt idx="3">
                  <c:v>仕事の責任が軽くなったから</c:v>
                </c:pt>
                <c:pt idx="4">
                  <c:v>上司に期待されているから</c:v>
                </c:pt>
                <c:pt idx="5">
                  <c:v>目標が達成できているから</c:v>
                </c:pt>
                <c:pt idx="6">
                  <c:v>処遇に不満がないから</c:v>
                </c:pt>
                <c:pt idx="7">
                  <c:v>昇進の可能性があるから</c:v>
                </c:pt>
                <c:pt idx="8">
                  <c:v>体調がよいから</c:v>
                </c:pt>
                <c:pt idx="9">
                  <c:v>将来に不安がないから</c:v>
                </c:pt>
                <c:pt idx="10">
                  <c:v>仕事の量が適正だから</c:v>
                </c:pt>
                <c:pt idx="11">
                  <c:v>人間関係が良好だから</c:v>
                </c:pt>
                <c:pt idx="12">
                  <c:v>教育訓練の機会があるから</c:v>
                </c:pt>
                <c:pt idx="13">
                  <c:v>その他</c:v>
                </c:pt>
              </c:strCache>
            </c:strRef>
          </c:cat>
          <c:val>
            <c:numRef>
              <c:f>'69【Q39】'!$D$36:$Q$36</c:f>
              <c:numCache>
                <c:formatCode>0.0_ </c:formatCode>
                <c:ptCount val="14"/>
                <c:pt idx="0">
                  <c:v>32.608695652173914</c:v>
                </c:pt>
                <c:pt idx="1">
                  <c:v>54.347826086956516</c:v>
                </c:pt>
                <c:pt idx="2">
                  <c:v>36.95652173913043</c:v>
                </c:pt>
                <c:pt idx="3">
                  <c:v>6.5217391304347823</c:v>
                </c:pt>
                <c:pt idx="4">
                  <c:v>13.043478260869565</c:v>
                </c:pt>
                <c:pt idx="5">
                  <c:v>13.043478260869565</c:v>
                </c:pt>
                <c:pt idx="6">
                  <c:v>10.869565217391305</c:v>
                </c:pt>
                <c:pt idx="7">
                  <c:v>0</c:v>
                </c:pt>
                <c:pt idx="8">
                  <c:v>21.739130434782609</c:v>
                </c:pt>
                <c:pt idx="9">
                  <c:v>2.1739130434782608</c:v>
                </c:pt>
                <c:pt idx="10">
                  <c:v>21.739130434782609</c:v>
                </c:pt>
                <c:pt idx="11">
                  <c:v>19.565217391304348</c:v>
                </c:pt>
                <c:pt idx="12">
                  <c:v>0</c:v>
                </c:pt>
                <c:pt idx="13">
                  <c:v>2.1739130434782608</c:v>
                </c:pt>
              </c:numCache>
            </c:numRef>
          </c:val>
          <c:extLst>
            <c:ext xmlns:c16="http://schemas.microsoft.com/office/drawing/2014/chart" uri="{C3380CC4-5D6E-409C-BE32-E72D297353CC}">
              <c16:uniqueId val="{00000000-BC5C-45B6-BEAC-DA1087E4BD2B}"/>
            </c:ext>
          </c:extLst>
        </c:ser>
        <c:ser>
          <c:idx val="1"/>
          <c:order val="1"/>
          <c:tx>
            <c:strRef>
              <c:f>'69【Q39】'!$C$37</c:f>
              <c:strCache>
                <c:ptCount val="1"/>
                <c:pt idx="0">
                  <c:v>女性・管理職/総合職(n=24)</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'69【Q39】'!$D$35:$Q$35</c:f>
              <c:strCache>
                <c:ptCount val="14"/>
                <c:pt idx="0">
                  <c:v>やりたい仕事ができているから</c:v>
                </c:pt>
                <c:pt idx="1">
                  <c:v>仕事にやりがいが持てているから</c:v>
                </c:pt>
                <c:pt idx="2">
                  <c:v>責任のある仕事ができているから</c:v>
                </c:pt>
                <c:pt idx="3">
                  <c:v>仕事の責任が軽くなったから</c:v>
                </c:pt>
                <c:pt idx="4">
                  <c:v>上司に期待されているから</c:v>
                </c:pt>
                <c:pt idx="5">
                  <c:v>目標が達成できているから</c:v>
                </c:pt>
                <c:pt idx="6">
                  <c:v>処遇に不満がないから</c:v>
                </c:pt>
                <c:pt idx="7">
                  <c:v>昇進の可能性があるから</c:v>
                </c:pt>
                <c:pt idx="8">
                  <c:v>体調がよいから</c:v>
                </c:pt>
                <c:pt idx="9">
                  <c:v>将来に不安がないから</c:v>
                </c:pt>
                <c:pt idx="10">
                  <c:v>仕事の量が適正だから</c:v>
                </c:pt>
                <c:pt idx="11">
                  <c:v>人間関係が良好だから</c:v>
                </c:pt>
                <c:pt idx="12">
                  <c:v>教育訓練の機会があるから</c:v>
                </c:pt>
                <c:pt idx="13">
                  <c:v>その他</c:v>
                </c:pt>
              </c:strCache>
            </c:strRef>
          </c:cat>
          <c:val>
            <c:numRef>
              <c:f>'69【Q39】'!$D$37:$Q$37</c:f>
              <c:numCache>
                <c:formatCode>0.0_ </c:formatCode>
                <c:ptCount val="14"/>
                <c:pt idx="0">
                  <c:v>33.333333333333329</c:v>
                </c:pt>
                <c:pt idx="1">
                  <c:v>25</c:v>
                </c:pt>
                <c:pt idx="2">
                  <c:v>16.666666666666664</c:v>
                </c:pt>
                <c:pt idx="3">
                  <c:v>25</c:v>
                </c:pt>
                <c:pt idx="4">
                  <c:v>12.5</c:v>
                </c:pt>
                <c:pt idx="5">
                  <c:v>12.5</c:v>
                </c:pt>
                <c:pt idx="6">
                  <c:v>8.3333333333333321</c:v>
                </c:pt>
                <c:pt idx="7">
                  <c:v>0</c:v>
                </c:pt>
                <c:pt idx="8">
                  <c:v>16.666666666666664</c:v>
                </c:pt>
                <c:pt idx="9">
                  <c:v>0</c:v>
                </c:pt>
                <c:pt idx="10">
                  <c:v>8.3333333333333321</c:v>
                </c:pt>
                <c:pt idx="11">
                  <c:v>41.666666666666671</c:v>
                </c:pt>
                <c:pt idx="12">
                  <c:v>0</c:v>
                </c:pt>
                <c:pt idx="13">
                  <c:v>0</c:v>
                </c:pt>
              </c:numCache>
            </c:numRef>
          </c:val>
          <c:extLst>
            <c:ext xmlns:c16="http://schemas.microsoft.com/office/drawing/2014/chart" uri="{C3380CC4-5D6E-409C-BE32-E72D297353CC}">
              <c16:uniqueId val="{00000001-BC5C-45B6-BEAC-DA1087E4BD2B}"/>
            </c:ext>
          </c:extLst>
        </c:ser>
        <c:ser>
          <c:idx val="2"/>
          <c:order val="2"/>
          <c:tx>
            <c:strRef>
              <c:f>'69【Q39】'!$C$38</c:f>
              <c:strCache>
                <c:ptCount val="1"/>
                <c:pt idx="0">
                  <c:v>女性・一般職(n=39)</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'69【Q39】'!$D$35:$Q$35</c:f>
              <c:strCache>
                <c:ptCount val="14"/>
                <c:pt idx="0">
                  <c:v>やりたい仕事ができているから</c:v>
                </c:pt>
                <c:pt idx="1">
                  <c:v>仕事にやりがいが持てているから</c:v>
                </c:pt>
                <c:pt idx="2">
                  <c:v>責任のある仕事ができているから</c:v>
                </c:pt>
                <c:pt idx="3">
                  <c:v>仕事の責任が軽くなったから</c:v>
                </c:pt>
                <c:pt idx="4">
                  <c:v>上司に期待されているから</c:v>
                </c:pt>
                <c:pt idx="5">
                  <c:v>目標が達成できているから</c:v>
                </c:pt>
                <c:pt idx="6">
                  <c:v>処遇に不満がないから</c:v>
                </c:pt>
                <c:pt idx="7">
                  <c:v>昇進の可能性があるから</c:v>
                </c:pt>
                <c:pt idx="8">
                  <c:v>体調がよいから</c:v>
                </c:pt>
                <c:pt idx="9">
                  <c:v>将来に不安がないから</c:v>
                </c:pt>
                <c:pt idx="10">
                  <c:v>仕事の量が適正だから</c:v>
                </c:pt>
                <c:pt idx="11">
                  <c:v>人間関係が良好だから</c:v>
                </c:pt>
                <c:pt idx="12">
                  <c:v>教育訓練の機会があるから</c:v>
                </c:pt>
                <c:pt idx="13">
                  <c:v>その他</c:v>
                </c:pt>
              </c:strCache>
            </c:strRef>
          </c:cat>
          <c:val>
            <c:numRef>
              <c:f>'69【Q39】'!$D$38:$Q$38</c:f>
              <c:numCache>
                <c:formatCode>0.0_ </c:formatCode>
                <c:ptCount val="14"/>
                <c:pt idx="0">
                  <c:v>28.205128205128204</c:v>
                </c:pt>
                <c:pt idx="1">
                  <c:v>33.333333333333329</c:v>
                </c:pt>
                <c:pt idx="2">
                  <c:v>23.076923076923077</c:v>
                </c:pt>
                <c:pt idx="3">
                  <c:v>12.820512820512819</c:v>
                </c:pt>
                <c:pt idx="4">
                  <c:v>5.1282051282051277</c:v>
                </c:pt>
                <c:pt idx="5">
                  <c:v>10.256410256410255</c:v>
                </c:pt>
                <c:pt idx="6">
                  <c:v>10.256410256410255</c:v>
                </c:pt>
                <c:pt idx="7">
                  <c:v>2.5641025641025639</c:v>
                </c:pt>
                <c:pt idx="8">
                  <c:v>20.512820512820511</c:v>
                </c:pt>
                <c:pt idx="9">
                  <c:v>5.1282051282051277</c:v>
                </c:pt>
                <c:pt idx="10">
                  <c:v>43.589743589743591</c:v>
                </c:pt>
                <c:pt idx="11">
                  <c:v>35.897435897435898</c:v>
                </c:pt>
                <c:pt idx="12">
                  <c:v>0</c:v>
                </c:pt>
                <c:pt idx="13">
                  <c:v>2.5641025641025639</c:v>
                </c:pt>
              </c:numCache>
            </c:numRef>
          </c:val>
          <c:extLst>
            <c:ext xmlns:c16="http://schemas.microsoft.com/office/drawing/2014/chart" uri="{C3380CC4-5D6E-409C-BE32-E72D297353CC}">
              <c16:uniqueId val="{00000002-BC5C-45B6-BEAC-DA1087E4BD2B}"/>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9.9750623441396506E-3"/>
          <c:y val="5.1340739941753859E-2"/>
          <c:w val="0.98130709970480623"/>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'70【Q40】'!$F$30:$S$30</c:f>
              <c:numCache>
                <c:formatCode>0.0_ </c:formatCode>
                <c:ptCount val="14"/>
                <c:pt idx="0">
                  <c:v>14.239482200647249</c:v>
                </c:pt>
                <c:pt idx="1">
                  <c:v>26.21359223300971</c:v>
                </c:pt>
                <c:pt idx="2">
                  <c:v>15.210355987055015</c:v>
                </c:pt>
                <c:pt idx="3">
                  <c:v>8.090614886731391</c:v>
                </c:pt>
                <c:pt idx="4">
                  <c:v>6.4724919093851128</c:v>
                </c:pt>
                <c:pt idx="5">
                  <c:v>3.5598705501618122</c:v>
                </c:pt>
                <c:pt idx="6">
                  <c:v>36.245954692556637</c:v>
                </c:pt>
                <c:pt idx="7">
                  <c:v>17.79935275080906</c:v>
                </c:pt>
                <c:pt idx="8">
                  <c:v>10.032362459546926</c:v>
                </c:pt>
                <c:pt idx="9">
                  <c:v>17.79935275080906</c:v>
                </c:pt>
                <c:pt idx="10">
                  <c:v>15.210355987055015</c:v>
                </c:pt>
                <c:pt idx="11">
                  <c:v>10.355987055016183</c:v>
                </c:pt>
                <c:pt idx="12">
                  <c:v>5.1779935275080913</c:v>
                </c:pt>
                <c:pt idx="13">
                  <c:v>7.7669902912621351</c:v>
                </c:pt>
              </c:numCache>
            </c:numRef>
          </c:val>
          <c:extLst>
            <c:ext xmlns:c16="http://schemas.microsoft.com/office/drawing/2014/chart" uri="{C3380CC4-5D6E-409C-BE32-E72D297353CC}">
              <c16:uniqueId val="{00000005-5BEA-4A3F-8FA2-25100E3F13DC}"/>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'70【Q40】'!$C$37</c:f>
              <c:strCache>
                <c:ptCount val="1"/>
                <c:pt idx="0">
                  <c:v>男性・管理職/総合職(n=134)</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'70【Q40】'!$D$36:$Q$36</c:f>
              <c:strCache>
                <c:ptCount val="14"/>
                <c:pt idx="0">
                  <c:v>やりたい仕事ができない</c:v>
                </c:pt>
                <c:pt idx="1">
                  <c:v>仕事にやりがいが持てない</c:v>
                </c:pt>
                <c:pt idx="2">
                  <c:v>責任のある仕事ができない</c:v>
                </c:pt>
                <c:pt idx="3">
                  <c:v>仕事の責任が重い</c:v>
                </c:pt>
                <c:pt idx="4">
                  <c:v>上司に期待されていない</c:v>
                </c:pt>
                <c:pt idx="5">
                  <c:v>目標が達成できない</c:v>
                </c:pt>
                <c:pt idx="6">
                  <c:v>処遇に不満</c:v>
                </c:pt>
                <c:pt idx="7">
                  <c:v>昇進の可能性がない</c:v>
                </c:pt>
                <c:pt idx="8">
                  <c:v>体調がよくない</c:v>
                </c:pt>
                <c:pt idx="9">
                  <c:v>将来に不安</c:v>
                </c:pt>
                <c:pt idx="10">
                  <c:v>仕事の量が適正でない</c:v>
                </c:pt>
                <c:pt idx="11">
                  <c:v>人間関係が良好でない</c:v>
                </c:pt>
                <c:pt idx="12">
                  <c:v>教育訓練の機会がない</c:v>
                </c:pt>
                <c:pt idx="13">
                  <c:v>その他</c:v>
                </c:pt>
              </c:strCache>
            </c:strRef>
          </c:cat>
          <c:val>
            <c:numRef>
              <c:f>'70【Q40】'!$D$37:$Q$37</c:f>
              <c:numCache>
                <c:formatCode>0.0_ </c:formatCode>
                <c:ptCount val="14"/>
                <c:pt idx="0">
                  <c:v>14.925373134328357</c:v>
                </c:pt>
                <c:pt idx="1">
                  <c:v>28.35820895522388</c:v>
                </c:pt>
                <c:pt idx="2">
                  <c:v>21.641791044776117</c:v>
                </c:pt>
                <c:pt idx="3">
                  <c:v>2.9850746268656714</c:v>
                </c:pt>
                <c:pt idx="4">
                  <c:v>8.9552238805970141</c:v>
                </c:pt>
                <c:pt idx="5">
                  <c:v>2.9850746268656714</c:v>
                </c:pt>
                <c:pt idx="6">
                  <c:v>42.537313432835823</c:v>
                </c:pt>
                <c:pt idx="7">
                  <c:v>20.149253731343283</c:v>
                </c:pt>
                <c:pt idx="8">
                  <c:v>5.9701492537313428</c:v>
                </c:pt>
                <c:pt idx="9">
                  <c:v>12.686567164179104</c:v>
                </c:pt>
                <c:pt idx="10">
                  <c:v>13.432835820895523</c:v>
                </c:pt>
                <c:pt idx="11">
                  <c:v>6.7164179104477615</c:v>
                </c:pt>
                <c:pt idx="12">
                  <c:v>5.9701492537313428</c:v>
                </c:pt>
                <c:pt idx="13">
                  <c:v>5.2238805970149249</c:v>
                </c:pt>
              </c:numCache>
            </c:numRef>
          </c:val>
          <c:extLst>
            <c:ext xmlns:c16="http://schemas.microsoft.com/office/drawing/2014/chart" uri="{C3380CC4-5D6E-409C-BE32-E72D297353CC}">
              <c16:uniqueId val="{00000000-946E-47B0-8E2E-BA08C9DEF23E}"/>
            </c:ext>
          </c:extLst>
        </c:ser>
        <c:ser>
          <c:idx val="1"/>
          <c:order val="1"/>
          <c:tx>
            <c:strRef>
              <c:f>'70【Q40】'!$C$38</c:f>
              <c:strCache>
                <c:ptCount val="1"/>
                <c:pt idx="0">
                  <c:v>女性・管理職/総合職(n=58)</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'70【Q40】'!$D$36:$Q$36</c:f>
              <c:strCache>
                <c:ptCount val="14"/>
                <c:pt idx="0">
                  <c:v>やりたい仕事ができない</c:v>
                </c:pt>
                <c:pt idx="1">
                  <c:v>仕事にやりがいが持てない</c:v>
                </c:pt>
                <c:pt idx="2">
                  <c:v>責任のある仕事ができない</c:v>
                </c:pt>
                <c:pt idx="3">
                  <c:v>仕事の責任が重い</c:v>
                </c:pt>
                <c:pt idx="4">
                  <c:v>上司に期待されていない</c:v>
                </c:pt>
                <c:pt idx="5">
                  <c:v>目標が達成できない</c:v>
                </c:pt>
                <c:pt idx="6">
                  <c:v>処遇に不満</c:v>
                </c:pt>
                <c:pt idx="7">
                  <c:v>昇進の可能性がない</c:v>
                </c:pt>
                <c:pt idx="8">
                  <c:v>体調がよくない</c:v>
                </c:pt>
                <c:pt idx="9">
                  <c:v>将来に不安</c:v>
                </c:pt>
                <c:pt idx="10">
                  <c:v>仕事の量が適正でない</c:v>
                </c:pt>
                <c:pt idx="11">
                  <c:v>人間関係が良好でない</c:v>
                </c:pt>
                <c:pt idx="12">
                  <c:v>教育訓練の機会がない</c:v>
                </c:pt>
                <c:pt idx="13">
                  <c:v>その他</c:v>
                </c:pt>
              </c:strCache>
            </c:strRef>
          </c:cat>
          <c:val>
            <c:numRef>
              <c:f>'70【Q40】'!$D$38:$Q$38</c:f>
              <c:numCache>
                <c:formatCode>0.0_ </c:formatCode>
                <c:ptCount val="14"/>
                <c:pt idx="0">
                  <c:v>20.689655172413794</c:v>
                </c:pt>
                <c:pt idx="1">
                  <c:v>27.586206896551722</c:v>
                </c:pt>
                <c:pt idx="2">
                  <c:v>15.517241379310345</c:v>
                </c:pt>
                <c:pt idx="3">
                  <c:v>6.8965517241379306</c:v>
                </c:pt>
                <c:pt idx="4">
                  <c:v>5.1724137931034484</c:v>
                </c:pt>
                <c:pt idx="5">
                  <c:v>8.6206896551724146</c:v>
                </c:pt>
                <c:pt idx="6">
                  <c:v>27.586206896551722</c:v>
                </c:pt>
                <c:pt idx="7">
                  <c:v>15.517241379310345</c:v>
                </c:pt>
                <c:pt idx="8">
                  <c:v>17.241379310344829</c:v>
                </c:pt>
                <c:pt idx="9">
                  <c:v>22.413793103448278</c:v>
                </c:pt>
                <c:pt idx="10">
                  <c:v>24.137931034482758</c:v>
                </c:pt>
                <c:pt idx="11">
                  <c:v>12.068965517241379</c:v>
                </c:pt>
                <c:pt idx="12">
                  <c:v>6.8965517241379306</c:v>
                </c:pt>
                <c:pt idx="13">
                  <c:v>10.344827586206897</c:v>
                </c:pt>
              </c:numCache>
            </c:numRef>
          </c:val>
          <c:extLst>
            <c:ext xmlns:c16="http://schemas.microsoft.com/office/drawing/2014/chart" uri="{C3380CC4-5D6E-409C-BE32-E72D297353CC}">
              <c16:uniqueId val="{00000001-946E-47B0-8E2E-BA08C9DEF23E}"/>
            </c:ext>
          </c:extLst>
        </c:ser>
        <c:ser>
          <c:idx val="2"/>
          <c:order val="2"/>
          <c:tx>
            <c:strRef>
              <c:f>'70【Q40】'!$C$39</c:f>
              <c:strCache>
                <c:ptCount val="1"/>
                <c:pt idx="0">
                  <c:v>女性・一般職(n=99)</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'70【Q40】'!$D$36:$Q$36</c:f>
              <c:strCache>
                <c:ptCount val="14"/>
                <c:pt idx="0">
                  <c:v>やりたい仕事ができない</c:v>
                </c:pt>
                <c:pt idx="1">
                  <c:v>仕事にやりがいが持てない</c:v>
                </c:pt>
                <c:pt idx="2">
                  <c:v>責任のある仕事ができない</c:v>
                </c:pt>
                <c:pt idx="3">
                  <c:v>仕事の責任が重い</c:v>
                </c:pt>
                <c:pt idx="4">
                  <c:v>上司に期待されていない</c:v>
                </c:pt>
                <c:pt idx="5">
                  <c:v>目標が達成できない</c:v>
                </c:pt>
                <c:pt idx="6">
                  <c:v>処遇に不満</c:v>
                </c:pt>
                <c:pt idx="7">
                  <c:v>昇進の可能性がない</c:v>
                </c:pt>
                <c:pt idx="8">
                  <c:v>体調がよくない</c:v>
                </c:pt>
                <c:pt idx="9">
                  <c:v>将来に不安</c:v>
                </c:pt>
                <c:pt idx="10">
                  <c:v>仕事の量が適正でない</c:v>
                </c:pt>
                <c:pt idx="11">
                  <c:v>人間関係が良好でない</c:v>
                </c:pt>
                <c:pt idx="12">
                  <c:v>教育訓練の機会がない</c:v>
                </c:pt>
                <c:pt idx="13">
                  <c:v>その他</c:v>
                </c:pt>
              </c:strCache>
            </c:strRef>
          </c:cat>
          <c:val>
            <c:numRef>
              <c:f>'70【Q40】'!$D$39:$Q$39</c:f>
              <c:numCache>
                <c:formatCode>0.0_ </c:formatCode>
                <c:ptCount val="14"/>
                <c:pt idx="0">
                  <c:v>11.111111111111111</c:v>
                </c:pt>
                <c:pt idx="1">
                  <c:v>20.202020202020201</c:v>
                </c:pt>
                <c:pt idx="2">
                  <c:v>8.0808080808080813</c:v>
                </c:pt>
                <c:pt idx="3">
                  <c:v>16.161616161616163</c:v>
                </c:pt>
                <c:pt idx="4">
                  <c:v>5.0505050505050502</c:v>
                </c:pt>
                <c:pt idx="5">
                  <c:v>2.0202020202020203</c:v>
                </c:pt>
                <c:pt idx="6">
                  <c:v>32.323232323232325</c:v>
                </c:pt>
                <c:pt idx="7">
                  <c:v>15.151515151515152</c:v>
                </c:pt>
                <c:pt idx="8">
                  <c:v>9.0909090909090917</c:v>
                </c:pt>
                <c:pt idx="9">
                  <c:v>24.242424242424242</c:v>
                </c:pt>
                <c:pt idx="10">
                  <c:v>15.151515151515152</c:v>
                </c:pt>
                <c:pt idx="11">
                  <c:v>16.161616161616163</c:v>
                </c:pt>
                <c:pt idx="12">
                  <c:v>4.0404040404040407</c:v>
                </c:pt>
                <c:pt idx="13">
                  <c:v>9.0909090909090917</c:v>
                </c:pt>
              </c:numCache>
            </c:numRef>
          </c:val>
          <c:extLst>
            <c:ext xmlns:c16="http://schemas.microsoft.com/office/drawing/2014/chart" uri="{C3380CC4-5D6E-409C-BE32-E72D297353CC}">
              <c16:uniqueId val="{00000002-946E-47B0-8E2E-BA08C9DEF23E}"/>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'71【Q41】'!$F$30:$I$30</c:f>
              <c:numCache>
                <c:formatCode>0.0_ </c:formatCode>
                <c:ptCount val="4"/>
                <c:pt idx="0">
                  <c:v>10.16548463356974</c:v>
                </c:pt>
                <c:pt idx="1">
                  <c:v>49.645390070921984</c:v>
                </c:pt>
                <c:pt idx="2">
                  <c:v>30.969267139479907</c:v>
                </c:pt>
                <c:pt idx="3">
                  <c:v>9.2198581560283674</c:v>
                </c:pt>
              </c:numCache>
            </c:numRef>
          </c:val>
          <c:extLst>
            <c:ext xmlns:c16="http://schemas.microsoft.com/office/drawing/2014/chart" uri="{C3380CC4-5D6E-409C-BE32-E72D297353CC}">
              <c16:uniqueId val="{00000005-B419-4090-8DF0-398173EDBDB8}"/>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'71【Q41】'!$F$28</c:f>
              <c:strCache>
                <c:ptCount val="1"/>
                <c:pt idx="0">
                  <c:v>十分発揮できている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'71【Q41】'!$F$30:$F$33</c:f>
              <c:numCache>
                <c:formatCode>0.0_ </c:formatCode>
                <c:ptCount val="4"/>
                <c:pt idx="0">
                  <c:v>10.16548463356974</c:v>
                </c:pt>
                <c:pt idx="1">
                  <c:v>13.333333333333334</c:v>
                </c:pt>
                <c:pt idx="2">
                  <c:v>10.975609756097562</c:v>
                </c:pt>
                <c:pt idx="3">
                  <c:v>6.5217391304347823</c:v>
                </c:pt>
              </c:numCache>
            </c:numRef>
          </c:val>
          <c:extLst>
            <c:ext xmlns:c16="http://schemas.microsoft.com/office/drawing/2014/chart" uri="{C3380CC4-5D6E-409C-BE32-E72D297353CC}">
              <c16:uniqueId val="{00000001-1187-4AC9-9188-A16BD832053E}"/>
            </c:ext>
          </c:extLst>
        </c:ser>
        <c:ser>
          <c:idx val="1"/>
          <c:order val="1"/>
          <c:tx>
            <c:strRef>
              <c:f>'71【Q41】'!$G$28</c:f>
              <c:strCache>
                <c:ptCount val="1"/>
                <c:pt idx="0">
                  <c:v>やや発揮できている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'71【Q41】'!$G$30:$G$33</c:f>
              <c:numCache>
                <c:formatCode>0.0_ </c:formatCode>
                <c:ptCount val="4"/>
                <c:pt idx="0">
                  <c:v>49.645390070921984</c:v>
                </c:pt>
                <c:pt idx="1">
                  <c:v>46.111111111111114</c:v>
                </c:pt>
                <c:pt idx="2">
                  <c:v>51.219512195121951</c:v>
                </c:pt>
                <c:pt idx="3">
                  <c:v>56.521739130434781</c:v>
                </c:pt>
              </c:numCache>
            </c:numRef>
          </c:val>
          <c:extLst>
            <c:ext xmlns:c16="http://schemas.microsoft.com/office/drawing/2014/chart" uri="{C3380CC4-5D6E-409C-BE32-E72D297353CC}">
              <c16:uniqueId val="{00000002-1187-4AC9-9188-A16BD832053E}"/>
            </c:ext>
          </c:extLst>
        </c:ser>
        <c:ser>
          <c:idx val="2"/>
          <c:order val="2"/>
          <c:tx>
            <c:strRef>
              <c:f>'71【Q41】'!$H$28</c:f>
              <c:strCache>
                <c:ptCount val="1"/>
                <c:pt idx="0">
                  <c:v>あまり発揮できていない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'71【Q41】'!$H$30:$H$33</c:f>
              <c:numCache>
                <c:formatCode>0.0_ </c:formatCode>
                <c:ptCount val="4"/>
                <c:pt idx="0">
                  <c:v>30.969267139479907</c:v>
                </c:pt>
                <c:pt idx="1">
                  <c:v>28.888888888888886</c:v>
                </c:pt>
                <c:pt idx="2">
                  <c:v>30.487804878048781</c:v>
                </c:pt>
                <c:pt idx="3">
                  <c:v>31.159420289855071</c:v>
                </c:pt>
              </c:numCache>
            </c:numRef>
          </c:val>
          <c:extLst>
            <c:ext xmlns:c16="http://schemas.microsoft.com/office/drawing/2014/chart" uri="{C3380CC4-5D6E-409C-BE32-E72D297353CC}">
              <c16:uniqueId val="{00000003-1187-4AC9-9188-A16BD832053E}"/>
            </c:ext>
          </c:extLst>
        </c:ser>
        <c:ser>
          <c:idx val="3"/>
          <c:order val="3"/>
          <c:tx>
            <c:strRef>
              <c:f>'71【Q41】'!$I$28</c:f>
              <c:strCache>
                <c:ptCount val="1"/>
                <c:pt idx="0">
                  <c:v>発揮できていない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'71【Q41】'!$I$30:$I$33</c:f>
              <c:numCache>
                <c:formatCode>0.0_ </c:formatCode>
                <c:ptCount val="4"/>
                <c:pt idx="0">
                  <c:v>9.2198581560283674</c:v>
                </c:pt>
                <c:pt idx="1">
                  <c:v>11.666666666666666</c:v>
                </c:pt>
                <c:pt idx="2">
                  <c:v>7.3170731707317067</c:v>
                </c:pt>
                <c:pt idx="3">
                  <c:v>5.7971014492753623</c:v>
                </c:pt>
              </c:numCache>
            </c:numRef>
          </c:val>
          <c:extLst>
            <c:ext xmlns:c16="http://schemas.microsoft.com/office/drawing/2014/chart" uri="{C3380CC4-5D6E-409C-BE32-E72D297353CC}">
              <c16:uniqueId val="{00000004-1187-4AC9-9188-A16BD832053E}"/>
            </c:ext>
          </c:extLst>
        </c:ser>
        <c:dLbls>
          <c:showLegendKey val="0"/>
          <c:showVal val="0"/>
          <c:showCatName val="0"/>
          <c:showSerName val="0"/>
          <c:showPercent val="0"/>
          <c:showBubbleSize val="0"/>
        </c:dLbls>
        <c:gapWidth val="30"/>
        <c:overlap val="100"/>
        <c:axId val="1391758992"/>
        <c:axId val="410175232"/>
      </c:barChart>
      <c:catAx>
        <c:axId val="1391758992"/>
        <c:scaling>
          <c:orientation val="maxMin"/>
        </c:scaling>
        <c:delete val="1"/>
        <c:axPos val="l"/>
        <c:majorTickMark val="out"/>
        <c:minorTickMark val="none"/>
        <c:tickLblPos val="nextTo"/>
        <c:crossAx val="410175232"/>
        <c:crosses val="autoZero"/>
        <c:auto val="1"/>
        <c:lblAlgn val="ctr"/>
        <c:lblOffset val="100"/>
        <c:tickLblSkip val="3"/>
        <c:tickMarkSkip val="1"/>
        <c:noMultiLvlLbl val="0"/>
      </c:catAx>
      <c:valAx>
        <c:axId val="410175232"/>
        <c:scaling>
          <c:orientation val="minMax"/>
          <c:min val="0"/>
        </c:scaling>
        <c:delete val="1"/>
        <c:axPos val="t"/>
        <c:numFmt formatCode="0%" sourceLinked="1"/>
        <c:majorTickMark val="out"/>
        <c:minorTickMark val="none"/>
        <c:tickLblPos val="nextTo"/>
        <c:crossAx val="1391758992"/>
        <c:crossesAt val="1"/>
        <c:crossBetween val="between"/>
      </c:valAx>
      <c:spPr>
        <a:noFill/>
        <a:ln w="25400">
          <a:noFill/>
        </a:ln>
      </c:spPr>
    </c:plotArea>
    <c:legend>
      <c:legendPos val="t"/>
      <c:layout>
        <c:manualLayout>
          <c:xMode val="edge"/>
          <c:yMode val="edge"/>
          <c:x val="0.1497908135756742"/>
          <c:y val="0.38247205095051995"/>
          <c:w val="0.65719698335932986"/>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5508301107331998"/>
          <c:w val="0.79279999999999995"/>
          <c:h val="0.7348596810014133"/>
        </c:manualLayout>
      </c:layout>
      <c:barChart>
        <c:barDir val="bar"/>
        <c:grouping val="percentStacked"/>
        <c:varyColors val="0"/>
        <c:ser>
          <c:idx val="0"/>
          <c:order val="0"/>
          <c:tx>
            <c:strRef>
              <c:f>'71【Q41】'!$D$35</c:f>
              <c:strCache>
                <c:ptCount val="1"/>
                <c:pt idx="0">
                  <c:v>十分発揮できている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'71【Q41】'!$C$36:$C$38</c:f>
              <c:strCache>
                <c:ptCount val="3"/>
                <c:pt idx="0">
                  <c:v>男性・管理職/総合職(n=180)</c:v>
                </c:pt>
                <c:pt idx="1">
                  <c:v>女性・管理職/総合職(n=82)</c:v>
                </c:pt>
                <c:pt idx="2">
                  <c:v>女性・一般職(n=138)</c:v>
                </c:pt>
              </c:strCache>
            </c:strRef>
          </c:cat>
          <c:val>
            <c:numRef>
              <c:f>'71【Q41】'!$D$36:$D$38</c:f>
              <c:numCache>
                <c:formatCode>0.0_ </c:formatCode>
                <c:ptCount val="3"/>
                <c:pt idx="0">
                  <c:v>13.333333333333334</c:v>
                </c:pt>
                <c:pt idx="1">
                  <c:v>10.975609756097562</c:v>
                </c:pt>
                <c:pt idx="2">
                  <c:v>6.5217391304347823</c:v>
                </c:pt>
              </c:numCache>
            </c:numRef>
          </c:val>
          <c:extLst>
            <c:ext xmlns:c16="http://schemas.microsoft.com/office/drawing/2014/chart" uri="{C3380CC4-5D6E-409C-BE32-E72D297353CC}">
              <c16:uniqueId val="{00000000-180C-4664-AE99-A9556EBDA28D}"/>
            </c:ext>
          </c:extLst>
        </c:ser>
        <c:ser>
          <c:idx val="1"/>
          <c:order val="1"/>
          <c:tx>
            <c:strRef>
              <c:f>'71【Q41】'!$E$35</c:f>
              <c:strCache>
                <c:ptCount val="1"/>
                <c:pt idx="0">
                  <c:v>やや発揮できている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'71【Q41】'!$C$36:$C$38</c:f>
              <c:strCache>
                <c:ptCount val="3"/>
                <c:pt idx="0">
                  <c:v>男性・管理職/総合職(n=180)</c:v>
                </c:pt>
                <c:pt idx="1">
                  <c:v>女性・管理職/総合職(n=82)</c:v>
                </c:pt>
                <c:pt idx="2">
                  <c:v>女性・一般職(n=138)</c:v>
                </c:pt>
              </c:strCache>
            </c:strRef>
          </c:cat>
          <c:val>
            <c:numRef>
              <c:f>'71【Q41】'!$E$36:$E$38</c:f>
              <c:numCache>
                <c:formatCode>0.0_ </c:formatCode>
                <c:ptCount val="3"/>
                <c:pt idx="0">
                  <c:v>46.111111111111114</c:v>
                </c:pt>
                <c:pt idx="1">
                  <c:v>51.219512195121951</c:v>
                </c:pt>
                <c:pt idx="2">
                  <c:v>56.521739130434781</c:v>
                </c:pt>
              </c:numCache>
            </c:numRef>
          </c:val>
          <c:extLst>
            <c:ext xmlns:c16="http://schemas.microsoft.com/office/drawing/2014/chart" uri="{C3380CC4-5D6E-409C-BE32-E72D297353CC}">
              <c16:uniqueId val="{00000001-180C-4664-AE99-A9556EBDA28D}"/>
            </c:ext>
          </c:extLst>
        </c:ser>
        <c:ser>
          <c:idx val="2"/>
          <c:order val="2"/>
          <c:tx>
            <c:strRef>
              <c:f>'71【Q41】'!$F$35</c:f>
              <c:strCache>
                <c:ptCount val="1"/>
                <c:pt idx="0">
                  <c:v>あまり発揮できていない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'71【Q41】'!$C$36:$C$38</c:f>
              <c:strCache>
                <c:ptCount val="3"/>
                <c:pt idx="0">
                  <c:v>男性・管理職/総合職(n=180)</c:v>
                </c:pt>
                <c:pt idx="1">
                  <c:v>女性・管理職/総合職(n=82)</c:v>
                </c:pt>
                <c:pt idx="2">
                  <c:v>女性・一般職(n=138)</c:v>
                </c:pt>
              </c:strCache>
            </c:strRef>
          </c:cat>
          <c:val>
            <c:numRef>
              <c:f>'71【Q41】'!$F$36:$F$38</c:f>
              <c:numCache>
                <c:formatCode>0.0_ </c:formatCode>
                <c:ptCount val="3"/>
                <c:pt idx="0">
                  <c:v>28.888888888888886</c:v>
                </c:pt>
                <c:pt idx="1">
                  <c:v>30.487804878048781</c:v>
                </c:pt>
                <c:pt idx="2">
                  <c:v>31.159420289855071</c:v>
                </c:pt>
              </c:numCache>
            </c:numRef>
          </c:val>
          <c:extLst>
            <c:ext xmlns:c16="http://schemas.microsoft.com/office/drawing/2014/chart" uri="{C3380CC4-5D6E-409C-BE32-E72D297353CC}">
              <c16:uniqueId val="{00000002-180C-4664-AE99-A9556EBDA28D}"/>
            </c:ext>
          </c:extLst>
        </c:ser>
        <c:ser>
          <c:idx val="3"/>
          <c:order val="3"/>
          <c:tx>
            <c:strRef>
              <c:f>'71【Q41】'!$G$35</c:f>
              <c:strCache>
                <c:ptCount val="1"/>
                <c:pt idx="0">
                  <c:v>発揮できていない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'71【Q41】'!$C$36:$C$38</c:f>
              <c:strCache>
                <c:ptCount val="3"/>
                <c:pt idx="0">
                  <c:v>男性・管理職/総合職(n=180)</c:v>
                </c:pt>
                <c:pt idx="1">
                  <c:v>女性・管理職/総合職(n=82)</c:v>
                </c:pt>
                <c:pt idx="2">
                  <c:v>女性・一般職(n=138)</c:v>
                </c:pt>
              </c:strCache>
            </c:strRef>
          </c:cat>
          <c:val>
            <c:numRef>
              <c:f>'71【Q41】'!$G$36:$G$38</c:f>
              <c:numCache>
                <c:formatCode>0.0_ </c:formatCode>
                <c:ptCount val="3"/>
                <c:pt idx="0">
                  <c:v>11.666666666666666</c:v>
                </c:pt>
                <c:pt idx="1">
                  <c:v>7.3170731707317067</c:v>
                </c:pt>
                <c:pt idx="2">
                  <c:v>5.7971014492753623</c:v>
                </c:pt>
              </c:numCache>
            </c:numRef>
          </c:val>
          <c:extLst>
            <c:ext xmlns:c16="http://schemas.microsoft.com/office/drawing/2014/chart" uri="{C3380CC4-5D6E-409C-BE32-E72D297353CC}">
              <c16:uniqueId val="{00000003-180C-4664-AE99-A9556EBDA28D}"/>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90693949054638423"/>
          <c:w val="0.99840648148148148"/>
          <c:h val="9.300389892172375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8401378992580042E-2"/>
          <c:y val="5.1368424837306297E-2"/>
          <c:w val="0.94492216120090977"/>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'7【SQ5S1】'!$F$30:$L$30</c:f>
              <c:numCache>
                <c:formatCode>0.0_ </c:formatCode>
                <c:ptCount val="7"/>
                <c:pt idx="0">
                  <c:v>5.2009456264775409</c:v>
                </c:pt>
                <c:pt idx="1">
                  <c:v>0.94562647754137119</c:v>
                </c:pt>
                <c:pt idx="2">
                  <c:v>4.7281323877068555</c:v>
                </c:pt>
                <c:pt idx="3">
                  <c:v>7.328605200945626</c:v>
                </c:pt>
                <c:pt idx="4">
                  <c:v>12.056737588652481</c:v>
                </c:pt>
                <c:pt idx="5">
                  <c:v>14.893617021276595</c:v>
                </c:pt>
                <c:pt idx="6">
                  <c:v>54.846335697399532</c:v>
                </c:pt>
              </c:numCache>
            </c:numRef>
          </c:val>
          <c:extLst>
            <c:ext xmlns:c16="http://schemas.microsoft.com/office/drawing/2014/chart" uri="{C3380CC4-5D6E-409C-BE32-E72D297353CC}">
              <c16:uniqueId val="{00000005-5E3D-41BB-9385-F43F0C56D5B7}"/>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'72【Q42】'!$F$30:$I$30</c:f>
              <c:numCache>
                <c:formatCode>0.0_ </c:formatCode>
                <c:ptCount val="4"/>
                <c:pt idx="0">
                  <c:v>8.0378250591016549</c:v>
                </c:pt>
                <c:pt idx="1">
                  <c:v>44.917257683215126</c:v>
                </c:pt>
                <c:pt idx="2">
                  <c:v>38.534278959810877</c:v>
                </c:pt>
                <c:pt idx="3">
                  <c:v>8.5106382978723403</c:v>
                </c:pt>
              </c:numCache>
            </c:numRef>
          </c:val>
          <c:extLst>
            <c:ext xmlns:c16="http://schemas.microsoft.com/office/drawing/2014/chart" uri="{C3380CC4-5D6E-409C-BE32-E72D297353CC}">
              <c16:uniqueId val="{00000005-D0A5-4BB4-B2D6-03E567BD49E2}"/>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'72【Q42】'!$F$28</c:f>
              <c:strCache>
                <c:ptCount val="1"/>
                <c:pt idx="0">
                  <c:v>大いに感じている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'72【Q42】'!$F$30:$F$33</c:f>
              <c:numCache>
                <c:formatCode>0.0_ </c:formatCode>
                <c:ptCount val="4"/>
                <c:pt idx="0">
                  <c:v>8.0378250591016549</c:v>
                </c:pt>
                <c:pt idx="1">
                  <c:v>11.111111111111111</c:v>
                </c:pt>
                <c:pt idx="2">
                  <c:v>10.975609756097562</c:v>
                </c:pt>
                <c:pt idx="3">
                  <c:v>3.6231884057971016</c:v>
                </c:pt>
              </c:numCache>
            </c:numRef>
          </c:val>
          <c:extLst>
            <c:ext xmlns:c16="http://schemas.microsoft.com/office/drawing/2014/chart" uri="{C3380CC4-5D6E-409C-BE32-E72D297353CC}">
              <c16:uniqueId val="{00000001-D0AA-4012-8590-10984D20C56C}"/>
            </c:ext>
          </c:extLst>
        </c:ser>
        <c:ser>
          <c:idx val="1"/>
          <c:order val="1"/>
          <c:tx>
            <c:strRef>
              <c:f>'72【Q42】'!$G$28</c:f>
              <c:strCache>
                <c:ptCount val="1"/>
                <c:pt idx="0">
                  <c:v>やや感じている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'72【Q42】'!$G$30:$G$33</c:f>
              <c:numCache>
                <c:formatCode>0.0_ </c:formatCode>
                <c:ptCount val="4"/>
                <c:pt idx="0">
                  <c:v>44.917257683215126</c:v>
                </c:pt>
                <c:pt idx="1">
                  <c:v>41.111111111111107</c:v>
                </c:pt>
                <c:pt idx="2">
                  <c:v>47.560975609756099</c:v>
                </c:pt>
                <c:pt idx="3">
                  <c:v>49.275362318840585</c:v>
                </c:pt>
              </c:numCache>
            </c:numRef>
          </c:val>
          <c:extLst>
            <c:ext xmlns:c16="http://schemas.microsoft.com/office/drawing/2014/chart" uri="{C3380CC4-5D6E-409C-BE32-E72D297353CC}">
              <c16:uniqueId val="{00000002-D0AA-4012-8590-10984D20C56C}"/>
            </c:ext>
          </c:extLst>
        </c:ser>
        <c:ser>
          <c:idx val="2"/>
          <c:order val="2"/>
          <c:tx>
            <c:strRef>
              <c:f>'72【Q42】'!$H$28</c:f>
              <c:strCache>
                <c:ptCount val="1"/>
                <c:pt idx="0">
                  <c:v>あまり感じていない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'72【Q42】'!$H$30:$H$33</c:f>
              <c:numCache>
                <c:formatCode>0.0_ </c:formatCode>
                <c:ptCount val="4"/>
                <c:pt idx="0">
                  <c:v>38.534278959810877</c:v>
                </c:pt>
                <c:pt idx="1">
                  <c:v>38.888888888888893</c:v>
                </c:pt>
                <c:pt idx="2">
                  <c:v>34.146341463414636</c:v>
                </c:pt>
                <c:pt idx="3">
                  <c:v>40.579710144927539</c:v>
                </c:pt>
              </c:numCache>
            </c:numRef>
          </c:val>
          <c:extLst>
            <c:ext xmlns:c16="http://schemas.microsoft.com/office/drawing/2014/chart" uri="{C3380CC4-5D6E-409C-BE32-E72D297353CC}">
              <c16:uniqueId val="{00000003-D0AA-4012-8590-10984D20C56C}"/>
            </c:ext>
          </c:extLst>
        </c:ser>
        <c:ser>
          <c:idx val="3"/>
          <c:order val="3"/>
          <c:tx>
            <c:strRef>
              <c:f>'72【Q42】'!$I$28</c:f>
              <c:strCache>
                <c:ptCount val="1"/>
                <c:pt idx="0">
                  <c:v>感じていない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'72【Q42】'!$I$30:$I$33</c:f>
              <c:numCache>
                <c:formatCode>0.0_ </c:formatCode>
                <c:ptCount val="4"/>
                <c:pt idx="0">
                  <c:v>8.5106382978723403</c:v>
                </c:pt>
                <c:pt idx="1">
                  <c:v>8.8888888888888893</c:v>
                </c:pt>
                <c:pt idx="2">
                  <c:v>7.3170731707317067</c:v>
                </c:pt>
                <c:pt idx="3">
                  <c:v>6.5217391304347823</c:v>
                </c:pt>
              </c:numCache>
            </c:numRef>
          </c:val>
          <c:extLst>
            <c:ext xmlns:c16="http://schemas.microsoft.com/office/drawing/2014/chart" uri="{C3380CC4-5D6E-409C-BE32-E72D297353CC}">
              <c16:uniqueId val="{00000004-D0AA-4012-8590-10984D20C56C}"/>
            </c:ext>
          </c:extLst>
        </c:ser>
        <c:dLbls>
          <c:showLegendKey val="0"/>
          <c:showVal val="0"/>
          <c:showCatName val="0"/>
          <c:showSerName val="0"/>
          <c:showPercent val="0"/>
          <c:showBubbleSize val="0"/>
        </c:dLbls>
        <c:gapWidth val="30"/>
        <c:overlap val="100"/>
        <c:axId val="719119888"/>
        <c:axId val="719116976"/>
      </c:barChart>
      <c:catAx>
        <c:axId val="719119888"/>
        <c:scaling>
          <c:orientation val="maxMin"/>
        </c:scaling>
        <c:delete val="1"/>
        <c:axPos val="l"/>
        <c:majorTickMark val="out"/>
        <c:minorTickMark val="none"/>
        <c:tickLblPos val="nextTo"/>
        <c:crossAx val="719116976"/>
        <c:crosses val="autoZero"/>
        <c:auto val="1"/>
        <c:lblAlgn val="ctr"/>
        <c:lblOffset val="100"/>
        <c:tickLblSkip val="3"/>
        <c:tickMarkSkip val="1"/>
        <c:noMultiLvlLbl val="0"/>
      </c:catAx>
      <c:valAx>
        <c:axId val="719116976"/>
        <c:scaling>
          <c:orientation val="minMax"/>
          <c:min val="0"/>
        </c:scaling>
        <c:delete val="1"/>
        <c:axPos val="t"/>
        <c:numFmt formatCode="0%" sourceLinked="1"/>
        <c:majorTickMark val="out"/>
        <c:minorTickMark val="none"/>
        <c:tickLblPos val="nextTo"/>
        <c:crossAx val="719119888"/>
        <c:crossesAt val="1"/>
        <c:crossBetween val="between"/>
      </c:valAx>
      <c:spPr>
        <a:noFill/>
        <a:ln w="25400">
          <a:noFill/>
        </a:ln>
      </c:spPr>
    </c:plotArea>
    <c:legend>
      <c:legendPos val="t"/>
      <c:layout>
        <c:manualLayout>
          <c:xMode val="edge"/>
          <c:yMode val="edge"/>
          <c:x val="0.20833532098638166"/>
          <c:y val="0.38247205095051995"/>
          <c:w val="0.54010796853791498"/>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4214683164604427"/>
          <c:w val="0.79279999999999995"/>
          <c:h val="0.7094102126123123"/>
        </c:manualLayout>
      </c:layout>
      <c:barChart>
        <c:barDir val="bar"/>
        <c:grouping val="percentStacked"/>
        <c:varyColors val="0"/>
        <c:ser>
          <c:idx val="0"/>
          <c:order val="0"/>
          <c:tx>
            <c:strRef>
              <c:f>'72【Q42】'!$D$35</c:f>
              <c:strCache>
                <c:ptCount val="1"/>
                <c:pt idx="0">
                  <c:v>大いに感じている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'72【Q42】'!$C$36:$C$38</c:f>
              <c:strCache>
                <c:ptCount val="3"/>
                <c:pt idx="0">
                  <c:v>男性・管理職/総合職(n=180)</c:v>
                </c:pt>
                <c:pt idx="1">
                  <c:v>女性・管理職/総合職(n=82)</c:v>
                </c:pt>
                <c:pt idx="2">
                  <c:v>女性・一般職(n=138)</c:v>
                </c:pt>
              </c:strCache>
            </c:strRef>
          </c:cat>
          <c:val>
            <c:numRef>
              <c:f>'72【Q42】'!$D$36:$D$38</c:f>
              <c:numCache>
                <c:formatCode>0.0_ </c:formatCode>
                <c:ptCount val="3"/>
                <c:pt idx="0">
                  <c:v>11.111111111111111</c:v>
                </c:pt>
                <c:pt idx="1">
                  <c:v>10.975609756097562</c:v>
                </c:pt>
                <c:pt idx="2">
                  <c:v>3.6231884057971016</c:v>
                </c:pt>
              </c:numCache>
            </c:numRef>
          </c:val>
          <c:extLst>
            <c:ext xmlns:c16="http://schemas.microsoft.com/office/drawing/2014/chart" uri="{C3380CC4-5D6E-409C-BE32-E72D297353CC}">
              <c16:uniqueId val="{00000000-E35A-4CE8-8375-F7EC52D598E0}"/>
            </c:ext>
          </c:extLst>
        </c:ser>
        <c:ser>
          <c:idx val="1"/>
          <c:order val="1"/>
          <c:tx>
            <c:strRef>
              <c:f>'72【Q42】'!$E$35</c:f>
              <c:strCache>
                <c:ptCount val="1"/>
                <c:pt idx="0">
                  <c:v>やや感じている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'72【Q42】'!$C$36:$C$38</c:f>
              <c:strCache>
                <c:ptCount val="3"/>
                <c:pt idx="0">
                  <c:v>男性・管理職/総合職(n=180)</c:v>
                </c:pt>
                <c:pt idx="1">
                  <c:v>女性・管理職/総合職(n=82)</c:v>
                </c:pt>
                <c:pt idx="2">
                  <c:v>女性・一般職(n=138)</c:v>
                </c:pt>
              </c:strCache>
            </c:strRef>
          </c:cat>
          <c:val>
            <c:numRef>
              <c:f>'72【Q42】'!$E$36:$E$38</c:f>
              <c:numCache>
                <c:formatCode>0.0_ </c:formatCode>
                <c:ptCount val="3"/>
                <c:pt idx="0">
                  <c:v>41.111111111111107</c:v>
                </c:pt>
                <c:pt idx="1">
                  <c:v>47.560975609756099</c:v>
                </c:pt>
                <c:pt idx="2">
                  <c:v>49.275362318840585</c:v>
                </c:pt>
              </c:numCache>
            </c:numRef>
          </c:val>
          <c:extLst>
            <c:ext xmlns:c16="http://schemas.microsoft.com/office/drawing/2014/chart" uri="{C3380CC4-5D6E-409C-BE32-E72D297353CC}">
              <c16:uniqueId val="{00000001-E35A-4CE8-8375-F7EC52D598E0}"/>
            </c:ext>
          </c:extLst>
        </c:ser>
        <c:ser>
          <c:idx val="2"/>
          <c:order val="2"/>
          <c:tx>
            <c:strRef>
              <c:f>'72【Q42】'!$F$35</c:f>
              <c:strCache>
                <c:ptCount val="1"/>
                <c:pt idx="0">
                  <c:v>あまり感じていない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'72【Q42】'!$C$36:$C$38</c:f>
              <c:strCache>
                <c:ptCount val="3"/>
                <c:pt idx="0">
                  <c:v>男性・管理職/総合職(n=180)</c:v>
                </c:pt>
                <c:pt idx="1">
                  <c:v>女性・管理職/総合職(n=82)</c:v>
                </c:pt>
                <c:pt idx="2">
                  <c:v>女性・一般職(n=138)</c:v>
                </c:pt>
              </c:strCache>
            </c:strRef>
          </c:cat>
          <c:val>
            <c:numRef>
              <c:f>'72【Q42】'!$F$36:$F$38</c:f>
              <c:numCache>
                <c:formatCode>0.0_ </c:formatCode>
                <c:ptCount val="3"/>
                <c:pt idx="0">
                  <c:v>38.888888888888893</c:v>
                </c:pt>
                <c:pt idx="1">
                  <c:v>34.146341463414636</c:v>
                </c:pt>
                <c:pt idx="2">
                  <c:v>40.579710144927539</c:v>
                </c:pt>
              </c:numCache>
            </c:numRef>
          </c:val>
          <c:extLst>
            <c:ext xmlns:c16="http://schemas.microsoft.com/office/drawing/2014/chart" uri="{C3380CC4-5D6E-409C-BE32-E72D297353CC}">
              <c16:uniqueId val="{00000002-E35A-4CE8-8375-F7EC52D598E0}"/>
            </c:ext>
          </c:extLst>
        </c:ser>
        <c:ser>
          <c:idx val="3"/>
          <c:order val="3"/>
          <c:tx>
            <c:strRef>
              <c:f>'72【Q42】'!$G$35</c:f>
              <c:strCache>
                <c:ptCount val="1"/>
                <c:pt idx="0">
                  <c:v>感じていない</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'72【Q42】'!$C$36:$C$38</c:f>
              <c:strCache>
                <c:ptCount val="3"/>
                <c:pt idx="0">
                  <c:v>男性・管理職/総合職(n=180)</c:v>
                </c:pt>
                <c:pt idx="1">
                  <c:v>女性・管理職/総合職(n=82)</c:v>
                </c:pt>
                <c:pt idx="2">
                  <c:v>女性・一般職(n=138)</c:v>
                </c:pt>
              </c:strCache>
            </c:strRef>
          </c:cat>
          <c:val>
            <c:numRef>
              <c:f>'72【Q42】'!$G$36:$G$38</c:f>
              <c:numCache>
                <c:formatCode>0.0_ </c:formatCode>
                <c:ptCount val="3"/>
                <c:pt idx="0">
                  <c:v>8.8888888888888893</c:v>
                </c:pt>
                <c:pt idx="1">
                  <c:v>7.3170731707317067</c:v>
                </c:pt>
                <c:pt idx="2">
                  <c:v>6.5217391304347823</c:v>
                </c:pt>
              </c:numCache>
            </c:numRef>
          </c:val>
          <c:extLst>
            <c:ext xmlns:c16="http://schemas.microsoft.com/office/drawing/2014/chart" uri="{C3380CC4-5D6E-409C-BE32-E72D297353CC}">
              <c16:uniqueId val="{00000003-E35A-4CE8-8375-F7EC52D598E0}"/>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8663583718701844"/>
          <c:w val="0.99840648148148148"/>
          <c:h val="0.1133075032287630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'73【Q43】'!$F$30:$I$30</c:f>
              <c:numCache>
                <c:formatCode>0.0_ </c:formatCode>
                <c:ptCount val="4"/>
                <c:pt idx="0">
                  <c:v>26.713947990543733</c:v>
                </c:pt>
                <c:pt idx="1">
                  <c:v>39.952718676122934</c:v>
                </c:pt>
                <c:pt idx="2">
                  <c:v>29.314420803782504</c:v>
                </c:pt>
                <c:pt idx="3">
                  <c:v>4.0189125295508275</c:v>
                </c:pt>
              </c:numCache>
            </c:numRef>
          </c:val>
          <c:extLst>
            <c:ext xmlns:c16="http://schemas.microsoft.com/office/drawing/2014/chart" uri="{C3380CC4-5D6E-409C-BE32-E72D297353CC}">
              <c16:uniqueId val="{00000005-8205-49E4-B3E9-DFC85992DF05}"/>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'73【Q43】'!$F$28</c:f>
              <c:strCache>
                <c:ptCount val="1"/>
                <c:pt idx="0">
                  <c:v>問題もないし、不安もない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'73【Q43】'!$F$30:$F$33</c:f>
              <c:numCache>
                <c:formatCode>0.0_ </c:formatCode>
                <c:ptCount val="4"/>
                <c:pt idx="0">
                  <c:v>26.713947990543733</c:v>
                </c:pt>
                <c:pt idx="1">
                  <c:v>31.111111111111111</c:v>
                </c:pt>
                <c:pt idx="2">
                  <c:v>25.609756097560975</c:v>
                </c:pt>
                <c:pt idx="3">
                  <c:v>21.014492753623188</c:v>
                </c:pt>
              </c:numCache>
            </c:numRef>
          </c:val>
          <c:extLst>
            <c:ext xmlns:c16="http://schemas.microsoft.com/office/drawing/2014/chart" uri="{C3380CC4-5D6E-409C-BE32-E72D297353CC}">
              <c16:uniqueId val="{00000001-90DD-4A59-8097-408959562F59}"/>
            </c:ext>
          </c:extLst>
        </c:ser>
        <c:ser>
          <c:idx val="1"/>
          <c:order val="1"/>
          <c:tx>
            <c:strRef>
              <c:f>'73【Q43】'!$G$28</c:f>
              <c:strCache>
                <c:ptCount val="1"/>
                <c:pt idx="0">
                  <c:v>問題がないが、不安がある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'73【Q43】'!$G$30:$G$33</c:f>
              <c:numCache>
                <c:formatCode>0.0_ </c:formatCode>
                <c:ptCount val="4"/>
                <c:pt idx="0">
                  <c:v>39.952718676122934</c:v>
                </c:pt>
                <c:pt idx="1">
                  <c:v>37.222222222222221</c:v>
                </c:pt>
                <c:pt idx="2">
                  <c:v>47.560975609756099</c:v>
                </c:pt>
                <c:pt idx="3">
                  <c:v>41.304347826086953</c:v>
                </c:pt>
              </c:numCache>
            </c:numRef>
          </c:val>
          <c:extLst>
            <c:ext xmlns:c16="http://schemas.microsoft.com/office/drawing/2014/chart" uri="{C3380CC4-5D6E-409C-BE32-E72D297353CC}">
              <c16:uniqueId val="{00000002-90DD-4A59-8097-408959562F59}"/>
            </c:ext>
          </c:extLst>
        </c:ser>
        <c:ser>
          <c:idx val="2"/>
          <c:order val="2"/>
          <c:tx>
            <c:strRef>
              <c:f>'73【Q43】'!$H$28</c:f>
              <c:strCache>
                <c:ptCount val="1"/>
                <c:pt idx="0">
                  <c:v>問題があるが、仕事には支障はない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'73【Q43】'!$H$30:$H$33</c:f>
              <c:numCache>
                <c:formatCode>0.0_ </c:formatCode>
                <c:ptCount val="4"/>
                <c:pt idx="0">
                  <c:v>29.314420803782504</c:v>
                </c:pt>
                <c:pt idx="1">
                  <c:v>29.444444444444446</c:v>
                </c:pt>
                <c:pt idx="2">
                  <c:v>24.390243902439025</c:v>
                </c:pt>
                <c:pt idx="3">
                  <c:v>31.159420289855071</c:v>
                </c:pt>
              </c:numCache>
            </c:numRef>
          </c:val>
          <c:extLst>
            <c:ext xmlns:c16="http://schemas.microsoft.com/office/drawing/2014/chart" uri="{C3380CC4-5D6E-409C-BE32-E72D297353CC}">
              <c16:uniqueId val="{00000003-90DD-4A59-8097-408959562F59}"/>
            </c:ext>
          </c:extLst>
        </c:ser>
        <c:ser>
          <c:idx val="3"/>
          <c:order val="3"/>
          <c:tx>
            <c:strRef>
              <c:f>'73【Q43】'!$I$28</c:f>
              <c:strCache>
                <c:ptCount val="1"/>
                <c:pt idx="0">
                  <c:v>問題があり、仕事に支障がある</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'73【Q43】'!$I$30:$I$33</c:f>
              <c:numCache>
                <c:formatCode>0.0_ </c:formatCode>
                <c:ptCount val="4"/>
                <c:pt idx="0">
                  <c:v>4.0189125295508275</c:v>
                </c:pt>
                <c:pt idx="1">
                  <c:v>2.2222222222222223</c:v>
                </c:pt>
                <c:pt idx="2">
                  <c:v>2.4390243902439024</c:v>
                </c:pt>
                <c:pt idx="3">
                  <c:v>6.5217391304347823</c:v>
                </c:pt>
              </c:numCache>
            </c:numRef>
          </c:val>
          <c:extLst>
            <c:ext xmlns:c16="http://schemas.microsoft.com/office/drawing/2014/chart" uri="{C3380CC4-5D6E-409C-BE32-E72D297353CC}">
              <c16:uniqueId val="{00000004-90DD-4A59-8097-408959562F59}"/>
            </c:ext>
          </c:extLst>
        </c:ser>
        <c:dLbls>
          <c:showLegendKey val="0"/>
          <c:showVal val="0"/>
          <c:showCatName val="0"/>
          <c:showSerName val="0"/>
          <c:showPercent val="0"/>
          <c:showBubbleSize val="0"/>
        </c:dLbls>
        <c:gapWidth val="30"/>
        <c:overlap val="100"/>
        <c:axId val="719134448"/>
        <c:axId val="719113232"/>
      </c:barChart>
      <c:catAx>
        <c:axId val="719134448"/>
        <c:scaling>
          <c:orientation val="maxMin"/>
        </c:scaling>
        <c:delete val="1"/>
        <c:axPos val="l"/>
        <c:majorTickMark val="out"/>
        <c:minorTickMark val="none"/>
        <c:tickLblPos val="nextTo"/>
        <c:crossAx val="719113232"/>
        <c:crosses val="autoZero"/>
        <c:auto val="1"/>
        <c:lblAlgn val="ctr"/>
        <c:lblOffset val="100"/>
        <c:tickLblSkip val="3"/>
        <c:tickMarkSkip val="1"/>
        <c:noMultiLvlLbl val="0"/>
      </c:catAx>
      <c:valAx>
        <c:axId val="719113232"/>
        <c:scaling>
          <c:orientation val="minMax"/>
          <c:min val="0"/>
        </c:scaling>
        <c:delete val="1"/>
        <c:axPos val="t"/>
        <c:numFmt formatCode="0%" sourceLinked="1"/>
        <c:majorTickMark val="out"/>
        <c:minorTickMark val="none"/>
        <c:tickLblPos val="nextTo"/>
        <c:crossAx val="719134448"/>
        <c:crossesAt val="1"/>
        <c:crossBetween val="between"/>
      </c:valAx>
      <c:spPr>
        <a:noFill/>
        <a:ln w="25400">
          <a:noFill/>
        </a:ln>
      </c:spPr>
    </c:plotArea>
    <c:legend>
      <c:legendPos val="t"/>
      <c:layout>
        <c:manualLayout>
          <c:xMode val="edge"/>
          <c:yMode val="edge"/>
          <c:x val="0.23669073336369301"/>
          <c:y val="0.2428693526689511"/>
          <c:w val="0.48339714378329229"/>
          <c:h val="0.2734152884385673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7.8472173693882985E-2"/>
          <c:w val="0.79279999999999995"/>
          <c:h val="0.81375532055865796"/>
        </c:manualLayout>
      </c:layout>
      <c:barChart>
        <c:barDir val="bar"/>
        <c:grouping val="percentStacked"/>
        <c:varyColors val="0"/>
        <c:ser>
          <c:idx val="0"/>
          <c:order val="0"/>
          <c:tx>
            <c:strRef>
              <c:f>'73【Q43】'!$D$35</c:f>
              <c:strCache>
                <c:ptCount val="1"/>
                <c:pt idx="0">
                  <c:v>問題もないし、不安もない</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'73【Q43】'!$C$36:$C$38</c:f>
              <c:strCache>
                <c:ptCount val="3"/>
                <c:pt idx="0">
                  <c:v>男性・管理職/総合職(n=180)</c:v>
                </c:pt>
                <c:pt idx="1">
                  <c:v>女性・管理職/総合職(n=82)</c:v>
                </c:pt>
                <c:pt idx="2">
                  <c:v>女性・一般職(n=138)</c:v>
                </c:pt>
              </c:strCache>
            </c:strRef>
          </c:cat>
          <c:val>
            <c:numRef>
              <c:f>'73【Q43】'!$D$36:$D$38</c:f>
              <c:numCache>
                <c:formatCode>0.0_ </c:formatCode>
                <c:ptCount val="3"/>
                <c:pt idx="0">
                  <c:v>31.111111111111111</c:v>
                </c:pt>
                <c:pt idx="1">
                  <c:v>25.609756097560975</c:v>
                </c:pt>
                <c:pt idx="2">
                  <c:v>21.014492753623188</c:v>
                </c:pt>
              </c:numCache>
            </c:numRef>
          </c:val>
          <c:extLst>
            <c:ext xmlns:c16="http://schemas.microsoft.com/office/drawing/2014/chart" uri="{C3380CC4-5D6E-409C-BE32-E72D297353CC}">
              <c16:uniqueId val="{00000000-5BB0-4C14-8478-2148F8547FB6}"/>
            </c:ext>
          </c:extLst>
        </c:ser>
        <c:ser>
          <c:idx val="1"/>
          <c:order val="1"/>
          <c:tx>
            <c:strRef>
              <c:f>'73【Q43】'!$E$35</c:f>
              <c:strCache>
                <c:ptCount val="1"/>
                <c:pt idx="0">
                  <c:v>問題がないが、不安がある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'73【Q43】'!$C$36:$C$38</c:f>
              <c:strCache>
                <c:ptCount val="3"/>
                <c:pt idx="0">
                  <c:v>男性・管理職/総合職(n=180)</c:v>
                </c:pt>
                <c:pt idx="1">
                  <c:v>女性・管理職/総合職(n=82)</c:v>
                </c:pt>
                <c:pt idx="2">
                  <c:v>女性・一般職(n=138)</c:v>
                </c:pt>
              </c:strCache>
            </c:strRef>
          </c:cat>
          <c:val>
            <c:numRef>
              <c:f>'73【Q43】'!$E$36:$E$38</c:f>
              <c:numCache>
                <c:formatCode>0.0_ </c:formatCode>
                <c:ptCount val="3"/>
                <c:pt idx="0">
                  <c:v>37.222222222222221</c:v>
                </c:pt>
                <c:pt idx="1">
                  <c:v>47.560975609756099</c:v>
                </c:pt>
                <c:pt idx="2">
                  <c:v>41.304347826086953</c:v>
                </c:pt>
              </c:numCache>
            </c:numRef>
          </c:val>
          <c:extLst>
            <c:ext xmlns:c16="http://schemas.microsoft.com/office/drawing/2014/chart" uri="{C3380CC4-5D6E-409C-BE32-E72D297353CC}">
              <c16:uniqueId val="{00000001-5BB0-4C14-8478-2148F8547FB6}"/>
            </c:ext>
          </c:extLst>
        </c:ser>
        <c:ser>
          <c:idx val="2"/>
          <c:order val="2"/>
          <c:tx>
            <c:strRef>
              <c:f>'73【Q43】'!$F$35</c:f>
              <c:strCache>
                <c:ptCount val="1"/>
                <c:pt idx="0">
                  <c:v>問題があるが、仕事には支障はない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'73【Q43】'!$C$36:$C$38</c:f>
              <c:strCache>
                <c:ptCount val="3"/>
                <c:pt idx="0">
                  <c:v>男性・管理職/総合職(n=180)</c:v>
                </c:pt>
                <c:pt idx="1">
                  <c:v>女性・管理職/総合職(n=82)</c:v>
                </c:pt>
                <c:pt idx="2">
                  <c:v>女性・一般職(n=138)</c:v>
                </c:pt>
              </c:strCache>
            </c:strRef>
          </c:cat>
          <c:val>
            <c:numRef>
              <c:f>'73【Q43】'!$F$36:$F$38</c:f>
              <c:numCache>
                <c:formatCode>0.0_ </c:formatCode>
                <c:ptCount val="3"/>
                <c:pt idx="0">
                  <c:v>29.444444444444446</c:v>
                </c:pt>
                <c:pt idx="1">
                  <c:v>24.390243902439025</c:v>
                </c:pt>
                <c:pt idx="2">
                  <c:v>31.159420289855071</c:v>
                </c:pt>
              </c:numCache>
            </c:numRef>
          </c:val>
          <c:extLst>
            <c:ext xmlns:c16="http://schemas.microsoft.com/office/drawing/2014/chart" uri="{C3380CC4-5D6E-409C-BE32-E72D297353CC}">
              <c16:uniqueId val="{00000002-5BB0-4C14-8478-2148F8547FB6}"/>
            </c:ext>
          </c:extLst>
        </c:ser>
        <c:ser>
          <c:idx val="3"/>
          <c:order val="3"/>
          <c:tx>
            <c:strRef>
              <c:f>'73【Q43】'!$G$35</c:f>
              <c:strCache>
                <c:ptCount val="1"/>
                <c:pt idx="0">
                  <c:v>問題があり、仕事に支障がある</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'73【Q43】'!$C$36:$C$38</c:f>
              <c:strCache>
                <c:ptCount val="3"/>
                <c:pt idx="0">
                  <c:v>男性・管理職/総合職(n=180)</c:v>
                </c:pt>
                <c:pt idx="1">
                  <c:v>女性・管理職/総合職(n=82)</c:v>
                </c:pt>
                <c:pt idx="2">
                  <c:v>女性・一般職(n=138)</c:v>
                </c:pt>
              </c:strCache>
            </c:strRef>
          </c:cat>
          <c:val>
            <c:numRef>
              <c:f>'73【Q43】'!$G$36:$G$38</c:f>
              <c:numCache>
                <c:formatCode>0.0_ </c:formatCode>
                <c:ptCount val="3"/>
                <c:pt idx="0">
                  <c:v>2.2222222222222223</c:v>
                </c:pt>
                <c:pt idx="1">
                  <c:v>2.4390243902439024</c:v>
                </c:pt>
                <c:pt idx="2">
                  <c:v>6.5217391304347823</c:v>
                </c:pt>
              </c:numCache>
            </c:numRef>
          </c:val>
          <c:extLst>
            <c:ext xmlns:c16="http://schemas.microsoft.com/office/drawing/2014/chart" uri="{C3380CC4-5D6E-409C-BE32-E72D297353CC}">
              <c16:uniqueId val="{00000003-5BB0-4C14-8478-2148F8547FB6}"/>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7643852734234218"/>
          <c:w val="0.99840648148148148"/>
          <c:h val="0.1235048181903730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'74【Q44】'!$F$30:$H$30</c:f>
              <c:numCache>
                <c:formatCode>0.0_ </c:formatCode>
                <c:ptCount val="3"/>
                <c:pt idx="0">
                  <c:v>7.8014184397163122</c:v>
                </c:pt>
                <c:pt idx="1">
                  <c:v>43.026004728132392</c:v>
                </c:pt>
                <c:pt idx="2">
                  <c:v>49.1725768321513</c:v>
                </c:pt>
              </c:numCache>
            </c:numRef>
          </c:val>
          <c:extLst>
            <c:ext xmlns:c16="http://schemas.microsoft.com/office/drawing/2014/chart" uri="{C3380CC4-5D6E-409C-BE32-E72D297353CC}">
              <c16:uniqueId val="{00000005-99CA-4C75-B107-2590005B1253}"/>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'74【Q44】'!$F$28</c:f>
              <c:strCache>
                <c:ptCount val="1"/>
                <c:pt idx="0">
                  <c:v>介護している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'74【Q44】'!$F$30:$F$33</c:f>
              <c:numCache>
                <c:formatCode>0.0_ </c:formatCode>
                <c:ptCount val="4"/>
                <c:pt idx="0">
                  <c:v>7.8014184397163122</c:v>
                </c:pt>
                <c:pt idx="1">
                  <c:v>6.1111111111111107</c:v>
                </c:pt>
                <c:pt idx="2">
                  <c:v>10.975609756097562</c:v>
                </c:pt>
                <c:pt idx="3">
                  <c:v>9.4202898550724647</c:v>
                </c:pt>
              </c:numCache>
            </c:numRef>
          </c:val>
          <c:extLst>
            <c:ext xmlns:c16="http://schemas.microsoft.com/office/drawing/2014/chart" uri="{C3380CC4-5D6E-409C-BE32-E72D297353CC}">
              <c16:uniqueId val="{00000001-0A1C-4C5C-BFFE-C4AFD49FE459}"/>
            </c:ext>
          </c:extLst>
        </c:ser>
        <c:ser>
          <c:idx val="1"/>
          <c:order val="1"/>
          <c:tx>
            <c:strRef>
              <c:f>'74【Q44】'!$G$28</c:f>
              <c:strCache>
                <c:ptCount val="1"/>
                <c:pt idx="0">
                  <c:v>現在はしていないが、可能性がある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'74【Q44】'!$G$30:$G$33</c:f>
              <c:numCache>
                <c:formatCode>0.0_ </c:formatCode>
                <c:ptCount val="4"/>
                <c:pt idx="0">
                  <c:v>43.026004728132392</c:v>
                </c:pt>
                <c:pt idx="1">
                  <c:v>46.666666666666664</c:v>
                </c:pt>
                <c:pt idx="2">
                  <c:v>43.902439024390247</c:v>
                </c:pt>
                <c:pt idx="3">
                  <c:v>38.405797101449274</c:v>
                </c:pt>
              </c:numCache>
            </c:numRef>
          </c:val>
          <c:extLst>
            <c:ext xmlns:c16="http://schemas.microsoft.com/office/drawing/2014/chart" uri="{C3380CC4-5D6E-409C-BE32-E72D297353CC}">
              <c16:uniqueId val="{00000002-0A1C-4C5C-BFFE-C4AFD49FE459}"/>
            </c:ext>
          </c:extLst>
        </c:ser>
        <c:ser>
          <c:idx val="2"/>
          <c:order val="2"/>
          <c:tx>
            <c:strRef>
              <c:f>'74【Q44】'!$H$28</c:f>
              <c:strCache>
                <c:ptCount val="1"/>
                <c:pt idx="0">
                  <c:v>現在もしていないし、可能性もない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'74【Q44】'!$H$30:$H$33</c:f>
              <c:numCache>
                <c:formatCode>0.0_ </c:formatCode>
                <c:ptCount val="4"/>
                <c:pt idx="0">
                  <c:v>49.1725768321513</c:v>
                </c:pt>
                <c:pt idx="1">
                  <c:v>47.222222222222221</c:v>
                </c:pt>
                <c:pt idx="2">
                  <c:v>45.121951219512198</c:v>
                </c:pt>
                <c:pt idx="3">
                  <c:v>52.173913043478258</c:v>
                </c:pt>
              </c:numCache>
            </c:numRef>
          </c:val>
          <c:extLst>
            <c:ext xmlns:c16="http://schemas.microsoft.com/office/drawing/2014/chart" uri="{C3380CC4-5D6E-409C-BE32-E72D297353CC}">
              <c16:uniqueId val="{00000003-0A1C-4C5C-BFFE-C4AFD49FE459}"/>
            </c:ext>
          </c:extLst>
        </c:ser>
        <c:dLbls>
          <c:showLegendKey val="0"/>
          <c:showVal val="0"/>
          <c:showCatName val="0"/>
          <c:showSerName val="0"/>
          <c:showPercent val="0"/>
          <c:showBubbleSize val="0"/>
        </c:dLbls>
        <c:gapWidth val="30"/>
        <c:overlap val="100"/>
        <c:axId val="719133200"/>
        <c:axId val="719121136"/>
      </c:barChart>
      <c:catAx>
        <c:axId val="719133200"/>
        <c:scaling>
          <c:orientation val="maxMin"/>
        </c:scaling>
        <c:delete val="1"/>
        <c:axPos val="l"/>
        <c:majorTickMark val="out"/>
        <c:minorTickMark val="none"/>
        <c:tickLblPos val="nextTo"/>
        <c:crossAx val="719121136"/>
        <c:crosses val="autoZero"/>
        <c:auto val="1"/>
        <c:lblAlgn val="ctr"/>
        <c:lblOffset val="100"/>
        <c:tickLblSkip val="3"/>
        <c:tickMarkSkip val="1"/>
        <c:noMultiLvlLbl val="0"/>
      </c:catAx>
      <c:valAx>
        <c:axId val="719121136"/>
        <c:scaling>
          <c:orientation val="minMax"/>
          <c:min val="0"/>
        </c:scaling>
        <c:delete val="1"/>
        <c:axPos val="t"/>
        <c:numFmt formatCode="0%" sourceLinked="1"/>
        <c:majorTickMark val="out"/>
        <c:minorTickMark val="none"/>
        <c:tickLblPos val="nextTo"/>
        <c:crossAx val="719133200"/>
        <c:crossesAt val="1"/>
        <c:crossBetween val="between"/>
      </c:valAx>
      <c:spPr>
        <a:noFill/>
        <a:ln w="25400">
          <a:noFill/>
        </a:ln>
      </c:spPr>
    </c:plotArea>
    <c:legend>
      <c:legendPos val="t"/>
      <c:layout>
        <c:manualLayout>
          <c:xMode val="edge"/>
          <c:yMode val="edge"/>
          <c:x val="0.24153748276268089"/>
          <c:y val="0.31267070180973555"/>
          <c:w val="0.47370386762855909"/>
          <c:h val="0.20361393929778299"/>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7.8472173693882985E-2"/>
          <c:w val="0.79279999999999995"/>
          <c:h val="0.81375532055865796"/>
        </c:manualLayout>
      </c:layout>
      <c:barChart>
        <c:barDir val="bar"/>
        <c:grouping val="percentStacked"/>
        <c:varyColors val="0"/>
        <c:ser>
          <c:idx val="0"/>
          <c:order val="0"/>
          <c:tx>
            <c:strRef>
              <c:f>'74【Q44】'!$D$35</c:f>
              <c:strCache>
                <c:ptCount val="1"/>
                <c:pt idx="0">
                  <c:v>介護している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'74【Q44】'!$C$36:$C$38</c:f>
              <c:strCache>
                <c:ptCount val="3"/>
                <c:pt idx="0">
                  <c:v>男性・管理職/総合職(n=180)</c:v>
                </c:pt>
                <c:pt idx="1">
                  <c:v>女性・管理職/総合職(n=82)</c:v>
                </c:pt>
                <c:pt idx="2">
                  <c:v>女性・一般職(n=138)</c:v>
                </c:pt>
              </c:strCache>
            </c:strRef>
          </c:cat>
          <c:val>
            <c:numRef>
              <c:f>'74【Q44】'!$D$36:$D$38</c:f>
              <c:numCache>
                <c:formatCode>0.0_ </c:formatCode>
                <c:ptCount val="3"/>
                <c:pt idx="0">
                  <c:v>6.1111111111111107</c:v>
                </c:pt>
                <c:pt idx="1">
                  <c:v>10.975609756097562</c:v>
                </c:pt>
                <c:pt idx="2">
                  <c:v>9.4202898550724647</c:v>
                </c:pt>
              </c:numCache>
            </c:numRef>
          </c:val>
          <c:extLst>
            <c:ext xmlns:c16="http://schemas.microsoft.com/office/drawing/2014/chart" uri="{C3380CC4-5D6E-409C-BE32-E72D297353CC}">
              <c16:uniqueId val="{00000000-37A8-4EE5-B427-3BF63F338001}"/>
            </c:ext>
          </c:extLst>
        </c:ser>
        <c:ser>
          <c:idx val="1"/>
          <c:order val="1"/>
          <c:tx>
            <c:strRef>
              <c:f>'74【Q44】'!$E$35</c:f>
              <c:strCache>
                <c:ptCount val="1"/>
                <c:pt idx="0">
                  <c:v>現在はしていないが、可能性がある</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'74【Q44】'!$C$36:$C$38</c:f>
              <c:strCache>
                <c:ptCount val="3"/>
                <c:pt idx="0">
                  <c:v>男性・管理職/総合職(n=180)</c:v>
                </c:pt>
                <c:pt idx="1">
                  <c:v>女性・管理職/総合職(n=82)</c:v>
                </c:pt>
                <c:pt idx="2">
                  <c:v>女性・一般職(n=138)</c:v>
                </c:pt>
              </c:strCache>
            </c:strRef>
          </c:cat>
          <c:val>
            <c:numRef>
              <c:f>'74【Q44】'!$E$36:$E$38</c:f>
              <c:numCache>
                <c:formatCode>0.0_ </c:formatCode>
                <c:ptCount val="3"/>
                <c:pt idx="0">
                  <c:v>46.666666666666664</c:v>
                </c:pt>
                <c:pt idx="1">
                  <c:v>43.902439024390247</c:v>
                </c:pt>
                <c:pt idx="2">
                  <c:v>38.405797101449274</c:v>
                </c:pt>
              </c:numCache>
            </c:numRef>
          </c:val>
          <c:extLst>
            <c:ext xmlns:c16="http://schemas.microsoft.com/office/drawing/2014/chart" uri="{C3380CC4-5D6E-409C-BE32-E72D297353CC}">
              <c16:uniqueId val="{00000001-37A8-4EE5-B427-3BF63F338001}"/>
            </c:ext>
          </c:extLst>
        </c:ser>
        <c:ser>
          <c:idx val="2"/>
          <c:order val="2"/>
          <c:tx>
            <c:strRef>
              <c:f>'74【Q44】'!$F$35</c:f>
              <c:strCache>
                <c:ptCount val="1"/>
                <c:pt idx="0">
                  <c:v>現在もしていないし、可能性もない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'74【Q44】'!$C$36:$C$38</c:f>
              <c:strCache>
                <c:ptCount val="3"/>
                <c:pt idx="0">
                  <c:v>男性・管理職/総合職(n=180)</c:v>
                </c:pt>
                <c:pt idx="1">
                  <c:v>女性・管理職/総合職(n=82)</c:v>
                </c:pt>
                <c:pt idx="2">
                  <c:v>女性・一般職(n=138)</c:v>
                </c:pt>
              </c:strCache>
            </c:strRef>
          </c:cat>
          <c:val>
            <c:numRef>
              <c:f>'74【Q44】'!$F$36:$F$38</c:f>
              <c:numCache>
                <c:formatCode>0.0_ </c:formatCode>
                <c:ptCount val="3"/>
                <c:pt idx="0">
                  <c:v>47.222222222222221</c:v>
                </c:pt>
                <c:pt idx="1">
                  <c:v>45.121951219512198</c:v>
                </c:pt>
                <c:pt idx="2">
                  <c:v>52.173913043478258</c:v>
                </c:pt>
              </c:numCache>
            </c:numRef>
          </c:val>
          <c:extLst>
            <c:ext xmlns:c16="http://schemas.microsoft.com/office/drawing/2014/chart" uri="{C3380CC4-5D6E-409C-BE32-E72D297353CC}">
              <c16:uniqueId val="{00000002-37A8-4EE5-B427-3BF63F338001}"/>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90578853676122961"/>
          <c:w val="0.99840648148148148"/>
          <c:h val="9.41546779216045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'75【Q45】'!$F$30:$H$30</c:f>
              <c:numCache>
                <c:formatCode>0.0_ </c:formatCode>
                <c:ptCount val="3"/>
                <c:pt idx="0">
                  <c:v>2.8673835125448028</c:v>
                </c:pt>
                <c:pt idx="1">
                  <c:v>85.304659498207883</c:v>
                </c:pt>
                <c:pt idx="2">
                  <c:v>11.827956989247312</c:v>
                </c:pt>
              </c:numCache>
            </c:numRef>
          </c:val>
          <c:extLst>
            <c:ext xmlns:c16="http://schemas.microsoft.com/office/drawing/2014/chart" uri="{C3380CC4-5D6E-409C-BE32-E72D297353CC}">
              <c16:uniqueId val="{00000005-5434-4D3F-BC2D-DD98C3511336}"/>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'7【SQ5S1】'!$F$28</c:f>
              <c:strCache>
                <c:ptCount val="1"/>
                <c:pt idx="0">
                  <c:v>29人以下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'7【SQ5S1】'!$F$30:$F$33</c:f>
              <c:numCache>
                <c:formatCode>0.0_ </c:formatCode>
                <c:ptCount val="4"/>
                <c:pt idx="0">
                  <c:v>5.2009456264775409</c:v>
                </c:pt>
                <c:pt idx="1">
                  <c:v>3.3333333333333335</c:v>
                </c:pt>
                <c:pt idx="2">
                  <c:v>9.7560975609756095</c:v>
                </c:pt>
                <c:pt idx="3">
                  <c:v>5.0724637681159424</c:v>
                </c:pt>
              </c:numCache>
            </c:numRef>
          </c:val>
          <c:extLst>
            <c:ext xmlns:c16="http://schemas.microsoft.com/office/drawing/2014/chart" uri="{C3380CC4-5D6E-409C-BE32-E72D297353CC}">
              <c16:uniqueId val="{00000001-F7FA-4702-A8B9-B3E112679330}"/>
            </c:ext>
          </c:extLst>
        </c:ser>
        <c:ser>
          <c:idx val="1"/>
          <c:order val="1"/>
          <c:tx>
            <c:strRef>
              <c:f>'7【SQ5S1】'!$G$28</c:f>
              <c:strCache>
                <c:ptCount val="1"/>
                <c:pt idx="0">
                  <c:v>30～49人</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'7【SQ5S1】'!$G$30:$G$33</c:f>
              <c:numCache>
                <c:formatCode>0.0_ </c:formatCode>
                <c:ptCount val="4"/>
                <c:pt idx="0">
                  <c:v>0.94562647754137119</c:v>
                </c:pt>
                <c:pt idx="1">
                  <c:v>1.6666666666666667</c:v>
                </c:pt>
                <c:pt idx="2">
                  <c:v>0</c:v>
                </c:pt>
                <c:pt idx="3">
                  <c:v>0.72463768115942029</c:v>
                </c:pt>
              </c:numCache>
            </c:numRef>
          </c:val>
          <c:extLst>
            <c:ext xmlns:c16="http://schemas.microsoft.com/office/drawing/2014/chart" uri="{C3380CC4-5D6E-409C-BE32-E72D297353CC}">
              <c16:uniqueId val="{00000002-F7FA-4702-A8B9-B3E112679330}"/>
            </c:ext>
          </c:extLst>
        </c:ser>
        <c:ser>
          <c:idx val="2"/>
          <c:order val="2"/>
          <c:tx>
            <c:strRef>
              <c:f>'7【SQ5S1】'!$H$28</c:f>
              <c:strCache>
                <c:ptCount val="1"/>
                <c:pt idx="0">
                  <c:v>50～99人</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'7【SQ5S1】'!$H$30:$H$33</c:f>
              <c:numCache>
                <c:formatCode>0.0_ </c:formatCode>
                <c:ptCount val="4"/>
                <c:pt idx="0">
                  <c:v>4.7281323877068555</c:v>
                </c:pt>
                <c:pt idx="1">
                  <c:v>3.3333333333333335</c:v>
                </c:pt>
                <c:pt idx="2">
                  <c:v>7.3170731707317067</c:v>
                </c:pt>
                <c:pt idx="3">
                  <c:v>5.0724637681159424</c:v>
                </c:pt>
              </c:numCache>
            </c:numRef>
          </c:val>
          <c:extLst>
            <c:ext xmlns:c16="http://schemas.microsoft.com/office/drawing/2014/chart" uri="{C3380CC4-5D6E-409C-BE32-E72D297353CC}">
              <c16:uniqueId val="{00000003-F7FA-4702-A8B9-B3E112679330}"/>
            </c:ext>
          </c:extLst>
        </c:ser>
        <c:ser>
          <c:idx val="3"/>
          <c:order val="3"/>
          <c:tx>
            <c:strRef>
              <c:f>'7【SQ5S1】'!$I$28</c:f>
              <c:strCache>
                <c:ptCount val="1"/>
                <c:pt idx="0">
                  <c:v>100～299人</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'7【SQ5S1】'!$I$30:$I$33</c:f>
              <c:numCache>
                <c:formatCode>0.0_ </c:formatCode>
                <c:ptCount val="4"/>
                <c:pt idx="0">
                  <c:v>7.328605200945626</c:v>
                </c:pt>
                <c:pt idx="1">
                  <c:v>9.4444444444444446</c:v>
                </c:pt>
                <c:pt idx="2">
                  <c:v>7.3170731707317067</c:v>
                </c:pt>
                <c:pt idx="3">
                  <c:v>4.3478260869565215</c:v>
                </c:pt>
              </c:numCache>
            </c:numRef>
          </c:val>
          <c:extLst>
            <c:ext xmlns:c16="http://schemas.microsoft.com/office/drawing/2014/chart" uri="{C3380CC4-5D6E-409C-BE32-E72D297353CC}">
              <c16:uniqueId val="{00000004-F7FA-4702-A8B9-B3E112679330}"/>
            </c:ext>
          </c:extLst>
        </c:ser>
        <c:ser>
          <c:idx val="4"/>
          <c:order val="4"/>
          <c:tx>
            <c:strRef>
              <c:f>'7【SQ5S1】'!$J$28</c:f>
              <c:strCache>
                <c:ptCount val="1"/>
                <c:pt idx="0">
                  <c:v>300～499人</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'7【SQ5S1】'!$J$30:$J$33</c:f>
              <c:numCache>
                <c:formatCode>0.0_ </c:formatCode>
                <c:ptCount val="4"/>
                <c:pt idx="0">
                  <c:v>12.056737588652481</c:v>
                </c:pt>
                <c:pt idx="1">
                  <c:v>9.4444444444444446</c:v>
                </c:pt>
                <c:pt idx="2">
                  <c:v>12.195121951219512</c:v>
                </c:pt>
                <c:pt idx="3">
                  <c:v>15.942028985507244</c:v>
                </c:pt>
              </c:numCache>
            </c:numRef>
          </c:val>
          <c:extLst>
            <c:ext xmlns:c16="http://schemas.microsoft.com/office/drawing/2014/chart" uri="{C3380CC4-5D6E-409C-BE32-E72D297353CC}">
              <c16:uniqueId val="{00000005-F7FA-4702-A8B9-B3E112679330}"/>
            </c:ext>
          </c:extLst>
        </c:ser>
        <c:ser>
          <c:idx val="5"/>
          <c:order val="5"/>
          <c:tx>
            <c:strRef>
              <c:f>'7【SQ5S1】'!$K$28</c:f>
              <c:strCache>
                <c:ptCount val="1"/>
                <c:pt idx="0">
                  <c:v>500～999人</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'7【SQ5S1】'!$K$30:$K$33</c:f>
              <c:numCache>
                <c:formatCode>0.0_ </c:formatCode>
                <c:ptCount val="4"/>
                <c:pt idx="0">
                  <c:v>14.893617021276595</c:v>
                </c:pt>
                <c:pt idx="1">
                  <c:v>14.444444444444443</c:v>
                </c:pt>
                <c:pt idx="2">
                  <c:v>13.414634146341465</c:v>
                </c:pt>
                <c:pt idx="3">
                  <c:v>18.115942028985508</c:v>
                </c:pt>
              </c:numCache>
            </c:numRef>
          </c:val>
          <c:extLst>
            <c:ext xmlns:c16="http://schemas.microsoft.com/office/drawing/2014/chart" uri="{C3380CC4-5D6E-409C-BE32-E72D297353CC}">
              <c16:uniqueId val="{00000006-F7FA-4702-A8B9-B3E112679330}"/>
            </c:ext>
          </c:extLst>
        </c:ser>
        <c:ser>
          <c:idx val="6"/>
          <c:order val="6"/>
          <c:tx>
            <c:strRef>
              <c:f>'7【SQ5S1】'!$L$28</c:f>
              <c:strCache>
                <c:ptCount val="1"/>
                <c:pt idx="0">
                  <c:v>1000人以上</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'7【SQ5S1】'!$L$30:$L$33</c:f>
              <c:numCache>
                <c:formatCode>0.0_ </c:formatCode>
                <c:ptCount val="4"/>
                <c:pt idx="0">
                  <c:v>54.846335697399532</c:v>
                </c:pt>
                <c:pt idx="1">
                  <c:v>58.333333333333336</c:v>
                </c:pt>
                <c:pt idx="2">
                  <c:v>50</c:v>
                </c:pt>
                <c:pt idx="3">
                  <c:v>50.724637681159422</c:v>
                </c:pt>
              </c:numCache>
            </c:numRef>
          </c:val>
          <c:extLst>
            <c:ext xmlns:c16="http://schemas.microsoft.com/office/drawing/2014/chart" uri="{C3380CC4-5D6E-409C-BE32-E72D297353CC}">
              <c16:uniqueId val="{00000007-F7FA-4702-A8B9-B3E112679330}"/>
            </c:ext>
          </c:extLst>
        </c:ser>
        <c:dLbls>
          <c:showLegendKey val="0"/>
          <c:showVal val="0"/>
          <c:showCatName val="0"/>
          <c:showSerName val="0"/>
          <c:showPercent val="0"/>
          <c:showBubbleSize val="0"/>
        </c:dLbls>
        <c:gapWidth val="30"/>
        <c:overlap val="100"/>
        <c:axId val="410236800"/>
        <c:axId val="410230976"/>
      </c:barChart>
      <c:catAx>
        <c:axId val="410236800"/>
        <c:scaling>
          <c:orientation val="maxMin"/>
        </c:scaling>
        <c:delete val="1"/>
        <c:axPos val="l"/>
        <c:majorTickMark val="out"/>
        <c:minorTickMark val="none"/>
        <c:tickLblPos val="nextTo"/>
        <c:crossAx val="410230976"/>
        <c:crosses val="autoZero"/>
        <c:auto val="1"/>
        <c:lblAlgn val="ctr"/>
        <c:lblOffset val="100"/>
        <c:tickLblSkip val="3"/>
        <c:tickMarkSkip val="1"/>
        <c:noMultiLvlLbl val="0"/>
      </c:catAx>
      <c:valAx>
        <c:axId val="410230976"/>
        <c:scaling>
          <c:orientation val="minMax"/>
          <c:min val="0"/>
        </c:scaling>
        <c:delete val="1"/>
        <c:axPos val="t"/>
        <c:numFmt formatCode="0%" sourceLinked="1"/>
        <c:majorTickMark val="out"/>
        <c:minorTickMark val="none"/>
        <c:tickLblPos val="nextTo"/>
        <c:crossAx val="410236800"/>
        <c:crossesAt val="1"/>
        <c:crossBetween val="between"/>
      </c:valAx>
      <c:spPr>
        <a:noFill/>
        <a:ln w="25400">
          <a:noFill/>
        </a:ln>
      </c:spPr>
    </c:plotArea>
    <c:legend>
      <c:legendPos val="t"/>
      <c:layout>
        <c:manualLayout>
          <c:xMode val="edge"/>
          <c:yMode val="edge"/>
          <c:x val="0.11545187489441194"/>
          <c:y val="0.38247205095051995"/>
          <c:w val="0.73155011989845276"/>
          <c:h val="0.1337158216842952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'75【Q45】'!$F$28</c:f>
              <c:strCache>
                <c:ptCount val="1"/>
                <c:pt idx="0">
                  <c:v>現在、子育てをしている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'75【Q45】'!$F$30:$F$33</c:f>
              <c:numCache>
                <c:formatCode>0.0_ </c:formatCode>
                <c:ptCount val="4"/>
                <c:pt idx="0">
                  <c:v>2.8673835125448028</c:v>
                </c:pt>
                <c:pt idx="1">
                  <c:v>3.125</c:v>
                </c:pt>
                <c:pt idx="2">
                  <c:v>3.8461538461538463</c:v>
                </c:pt>
                <c:pt idx="3">
                  <c:v>2.4096385542168677</c:v>
                </c:pt>
              </c:numCache>
            </c:numRef>
          </c:val>
          <c:extLst>
            <c:ext xmlns:c16="http://schemas.microsoft.com/office/drawing/2014/chart" uri="{C3380CC4-5D6E-409C-BE32-E72D297353CC}">
              <c16:uniqueId val="{00000001-A521-4CE0-9A39-70FA4EF7C232}"/>
            </c:ext>
          </c:extLst>
        </c:ser>
        <c:ser>
          <c:idx val="1"/>
          <c:order val="1"/>
          <c:tx>
            <c:strRef>
              <c:f>'75【Q45】'!$G$28</c:f>
              <c:strCache>
                <c:ptCount val="1"/>
                <c:pt idx="0">
                  <c:v>これまで子育てをしていたが、今はほとんど手がかからない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'75【Q45】'!$G$30:$G$33</c:f>
              <c:numCache>
                <c:formatCode>0.0_ </c:formatCode>
                <c:ptCount val="4"/>
                <c:pt idx="0">
                  <c:v>85.304659498207883</c:v>
                </c:pt>
                <c:pt idx="1">
                  <c:v>81.25</c:v>
                </c:pt>
                <c:pt idx="2">
                  <c:v>90.384615384615387</c:v>
                </c:pt>
                <c:pt idx="3">
                  <c:v>91.566265060240966</c:v>
                </c:pt>
              </c:numCache>
            </c:numRef>
          </c:val>
          <c:extLst>
            <c:ext xmlns:c16="http://schemas.microsoft.com/office/drawing/2014/chart" uri="{C3380CC4-5D6E-409C-BE32-E72D297353CC}">
              <c16:uniqueId val="{00000002-A521-4CE0-9A39-70FA4EF7C232}"/>
            </c:ext>
          </c:extLst>
        </c:ser>
        <c:ser>
          <c:idx val="2"/>
          <c:order val="2"/>
          <c:tx>
            <c:strRef>
              <c:f>'75【Q45】'!$H$28</c:f>
              <c:strCache>
                <c:ptCount val="1"/>
                <c:pt idx="0">
                  <c:v>これまでも、現在もあまり子育てをしていない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'75【Q45】'!$H$30:$H$33</c:f>
              <c:numCache>
                <c:formatCode>0.0_ </c:formatCode>
                <c:ptCount val="4"/>
                <c:pt idx="0">
                  <c:v>11.827956989247312</c:v>
                </c:pt>
                <c:pt idx="1">
                  <c:v>15.625</c:v>
                </c:pt>
                <c:pt idx="2">
                  <c:v>5.7692307692307692</c:v>
                </c:pt>
                <c:pt idx="3">
                  <c:v>6.024096385542169</c:v>
                </c:pt>
              </c:numCache>
            </c:numRef>
          </c:val>
          <c:extLst>
            <c:ext xmlns:c16="http://schemas.microsoft.com/office/drawing/2014/chart" uri="{C3380CC4-5D6E-409C-BE32-E72D297353CC}">
              <c16:uniqueId val="{00000003-A521-4CE0-9A39-70FA4EF7C232}"/>
            </c:ext>
          </c:extLst>
        </c:ser>
        <c:dLbls>
          <c:showLegendKey val="0"/>
          <c:showVal val="0"/>
          <c:showCatName val="0"/>
          <c:showSerName val="0"/>
          <c:showPercent val="0"/>
          <c:showBubbleSize val="0"/>
        </c:dLbls>
        <c:gapWidth val="30"/>
        <c:overlap val="100"/>
        <c:axId val="719124880"/>
        <c:axId val="719133616"/>
      </c:barChart>
      <c:catAx>
        <c:axId val="719124880"/>
        <c:scaling>
          <c:orientation val="maxMin"/>
        </c:scaling>
        <c:delete val="1"/>
        <c:axPos val="l"/>
        <c:majorTickMark val="out"/>
        <c:minorTickMark val="none"/>
        <c:tickLblPos val="nextTo"/>
        <c:crossAx val="719133616"/>
        <c:crosses val="autoZero"/>
        <c:auto val="1"/>
        <c:lblAlgn val="ctr"/>
        <c:lblOffset val="100"/>
        <c:tickLblSkip val="3"/>
        <c:tickMarkSkip val="1"/>
        <c:noMultiLvlLbl val="0"/>
      </c:catAx>
      <c:valAx>
        <c:axId val="719133616"/>
        <c:scaling>
          <c:orientation val="minMax"/>
          <c:min val="0"/>
        </c:scaling>
        <c:delete val="1"/>
        <c:axPos val="t"/>
        <c:numFmt formatCode="0%" sourceLinked="1"/>
        <c:majorTickMark val="out"/>
        <c:minorTickMark val="none"/>
        <c:tickLblPos val="nextTo"/>
        <c:crossAx val="719124880"/>
        <c:crossesAt val="1"/>
        <c:crossBetween val="between"/>
      </c:valAx>
      <c:spPr>
        <a:noFill/>
        <a:ln w="25400">
          <a:noFill/>
        </a:ln>
      </c:spPr>
    </c:plotArea>
    <c:legend>
      <c:legendPos val="t"/>
      <c:layout>
        <c:manualLayout>
          <c:xMode val="edge"/>
          <c:yMode val="edge"/>
          <c:x val="9.5560369361482683E-2"/>
          <c:y val="0.31267070180973555"/>
          <c:w val="0.76565809443095556"/>
          <c:h val="0.20361393929778299"/>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7.8472173693882985E-2"/>
          <c:w val="0.79279999999999995"/>
          <c:h val="0.76714308553361543"/>
        </c:manualLayout>
      </c:layout>
      <c:barChart>
        <c:barDir val="bar"/>
        <c:grouping val="percentStacked"/>
        <c:varyColors val="0"/>
        <c:ser>
          <c:idx val="0"/>
          <c:order val="0"/>
          <c:tx>
            <c:strRef>
              <c:f>'75【Q45】'!$D$35</c:f>
              <c:strCache>
                <c:ptCount val="1"/>
                <c:pt idx="0">
                  <c:v>現在、子育てをしている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'75【Q45】'!$C$36:$C$38</c:f>
              <c:strCache>
                <c:ptCount val="3"/>
                <c:pt idx="0">
                  <c:v>男性・管理職/総合職(n=128)</c:v>
                </c:pt>
                <c:pt idx="1">
                  <c:v>女性・管理職/総合職(n=52)</c:v>
                </c:pt>
                <c:pt idx="2">
                  <c:v>女性・一般職(n=83)</c:v>
                </c:pt>
              </c:strCache>
            </c:strRef>
          </c:cat>
          <c:val>
            <c:numRef>
              <c:f>'75【Q45】'!$D$36:$D$38</c:f>
              <c:numCache>
                <c:formatCode>0.0_ </c:formatCode>
                <c:ptCount val="3"/>
                <c:pt idx="0">
                  <c:v>3.125</c:v>
                </c:pt>
                <c:pt idx="1">
                  <c:v>3.8461538461538463</c:v>
                </c:pt>
                <c:pt idx="2">
                  <c:v>2.4096385542168677</c:v>
                </c:pt>
              </c:numCache>
            </c:numRef>
          </c:val>
          <c:extLst>
            <c:ext xmlns:c16="http://schemas.microsoft.com/office/drawing/2014/chart" uri="{C3380CC4-5D6E-409C-BE32-E72D297353CC}">
              <c16:uniqueId val="{00000000-54F7-4485-9FB3-E0ECCF79B7BE}"/>
            </c:ext>
          </c:extLst>
        </c:ser>
        <c:ser>
          <c:idx val="1"/>
          <c:order val="1"/>
          <c:tx>
            <c:strRef>
              <c:f>'75【Q45】'!$E$35</c:f>
              <c:strCache>
                <c:ptCount val="1"/>
                <c:pt idx="0">
                  <c:v>これまで子育てをしていたが、今はほとんど手がかからない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'75【Q45】'!$C$36:$C$38</c:f>
              <c:strCache>
                <c:ptCount val="3"/>
                <c:pt idx="0">
                  <c:v>男性・管理職/総合職(n=128)</c:v>
                </c:pt>
                <c:pt idx="1">
                  <c:v>女性・管理職/総合職(n=52)</c:v>
                </c:pt>
                <c:pt idx="2">
                  <c:v>女性・一般職(n=83)</c:v>
                </c:pt>
              </c:strCache>
            </c:strRef>
          </c:cat>
          <c:val>
            <c:numRef>
              <c:f>'75【Q45】'!$E$36:$E$38</c:f>
              <c:numCache>
                <c:formatCode>0.0_ </c:formatCode>
                <c:ptCount val="3"/>
                <c:pt idx="0">
                  <c:v>81.25</c:v>
                </c:pt>
                <c:pt idx="1">
                  <c:v>90.384615384615387</c:v>
                </c:pt>
                <c:pt idx="2">
                  <c:v>91.566265060240966</c:v>
                </c:pt>
              </c:numCache>
            </c:numRef>
          </c:val>
          <c:extLst>
            <c:ext xmlns:c16="http://schemas.microsoft.com/office/drawing/2014/chart" uri="{C3380CC4-5D6E-409C-BE32-E72D297353CC}">
              <c16:uniqueId val="{00000001-54F7-4485-9FB3-E0ECCF79B7BE}"/>
            </c:ext>
          </c:extLst>
        </c:ser>
        <c:ser>
          <c:idx val="2"/>
          <c:order val="2"/>
          <c:tx>
            <c:strRef>
              <c:f>'75【Q45】'!$F$35</c:f>
              <c:strCache>
                <c:ptCount val="1"/>
                <c:pt idx="0">
                  <c:v>これまでも、現在もあまり子育てをしていない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'75【Q45】'!$C$36:$C$38</c:f>
              <c:strCache>
                <c:ptCount val="3"/>
                <c:pt idx="0">
                  <c:v>男性・管理職/総合職(n=128)</c:v>
                </c:pt>
                <c:pt idx="1">
                  <c:v>女性・管理職/総合職(n=52)</c:v>
                </c:pt>
                <c:pt idx="2">
                  <c:v>女性・一般職(n=83)</c:v>
                </c:pt>
              </c:strCache>
            </c:strRef>
          </c:cat>
          <c:val>
            <c:numRef>
              <c:f>'75【Q45】'!$F$36:$F$38</c:f>
              <c:numCache>
                <c:formatCode>0.0_ </c:formatCode>
                <c:ptCount val="3"/>
                <c:pt idx="0">
                  <c:v>15.625</c:v>
                </c:pt>
                <c:pt idx="1">
                  <c:v>5.7692307692307692</c:v>
                </c:pt>
                <c:pt idx="2">
                  <c:v>6.024096385542169</c:v>
                </c:pt>
              </c:numCache>
            </c:numRef>
          </c:val>
          <c:extLst>
            <c:ext xmlns:c16="http://schemas.microsoft.com/office/drawing/2014/chart" uri="{C3380CC4-5D6E-409C-BE32-E72D297353CC}">
              <c16:uniqueId val="{00000002-54F7-4485-9FB3-E0ECCF79B7BE}"/>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5617509119332968"/>
          <c:w val="0.99840648148148148"/>
          <c:h val="0.1437681074324598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'76【Q46】'!$F$30:$I$30</c:f>
              <c:numCache>
                <c:formatCode>0.0_ </c:formatCode>
                <c:ptCount val="4"/>
                <c:pt idx="0">
                  <c:v>16.386554621848738</c:v>
                </c:pt>
                <c:pt idx="1">
                  <c:v>28.15126050420168</c:v>
                </c:pt>
                <c:pt idx="2">
                  <c:v>37.815126050420169</c:v>
                </c:pt>
                <c:pt idx="3">
                  <c:v>17.647058823529413</c:v>
                </c:pt>
              </c:numCache>
            </c:numRef>
          </c:val>
          <c:extLst>
            <c:ext xmlns:c16="http://schemas.microsoft.com/office/drawing/2014/chart" uri="{C3380CC4-5D6E-409C-BE32-E72D297353CC}">
              <c16:uniqueId val="{00000005-A47F-4F19-A82B-135418788AC6}"/>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'76【Q46】'!$F$28</c:f>
              <c:strCache>
                <c:ptCount val="1"/>
                <c:pt idx="0">
                  <c:v>感じることがあった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'76【Q46】'!$F$30:$F$33</c:f>
              <c:numCache>
                <c:formatCode>0.0_ </c:formatCode>
                <c:ptCount val="4"/>
                <c:pt idx="0">
                  <c:v>16.386554621848738</c:v>
                </c:pt>
                <c:pt idx="1">
                  <c:v>2.8846153846153846</c:v>
                </c:pt>
                <c:pt idx="2">
                  <c:v>31.914893617021278</c:v>
                </c:pt>
                <c:pt idx="3">
                  <c:v>26.315789473684209</c:v>
                </c:pt>
              </c:numCache>
            </c:numRef>
          </c:val>
          <c:extLst>
            <c:ext xmlns:c16="http://schemas.microsoft.com/office/drawing/2014/chart" uri="{C3380CC4-5D6E-409C-BE32-E72D297353CC}">
              <c16:uniqueId val="{00000001-9079-4EA1-9061-54476FEAE27E}"/>
            </c:ext>
          </c:extLst>
        </c:ser>
        <c:ser>
          <c:idx val="1"/>
          <c:order val="1"/>
          <c:tx>
            <c:strRef>
              <c:f>'76【Q46】'!$G$28</c:f>
              <c:strCache>
                <c:ptCount val="1"/>
                <c:pt idx="0">
                  <c:v>まあ感じることがあった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'76【Q46】'!$G$30:$G$33</c:f>
              <c:numCache>
                <c:formatCode>0.0_ </c:formatCode>
                <c:ptCount val="4"/>
                <c:pt idx="0">
                  <c:v>28.15126050420168</c:v>
                </c:pt>
                <c:pt idx="1">
                  <c:v>15.384615384615385</c:v>
                </c:pt>
                <c:pt idx="2">
                  <c:v>38.297872340425535</c:v>
                </c:pt>
                <c:pt idx="3">
                  <c:v>42.105263157894733</c:v>
                </c:pt>
              </c:numCache>
            </c:numRef>
          </c:val>
          <c:extLst>
            <c:ext xmlns:c16="http://schemas.microsoft.com/office/drawing/2014/chart" uri="{C3380CC4-5D6E-409C-BE32-E72D297353CC}">
              <c16:uniqueId val="{00000002-9079-4EA1-9061-54476FEAE27E}"/>
            </c:ext>
          </c:extLst>
        </c:ser>
        <c:ser>
          <c:idx val="2"/>
          <c:order val="2"/>
          <c:tx>
            <c:strRef>
              <c:f>'76【Q46】'!$H$28</c:f>
              <c:strCache>
                <c:ptCount val="1"/>
                <c:pt idx="0">
                  <c:v>あまり感じることがなかった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'76【Q46】'!$H$30:$H$33</c:f>
              <c:numCache>
                <c:formatCode>0.0_ </c:formatCode>
                <c:ptCount val="4"/>
                <c:pt idx="0">
                  <c:v>37.815126050420169</c:v>
                </c:pt>
                <c:pt idx="1">
                  <c:v>50</c:v>
                </c:pt>
                <c:pt idx="2">
                  <c:v>23.404255319148938</c:v>
                </c:pt>
                <c:pt idx="3">
                  <c:v>28.947368421052634</c:v>
                </c:pt>
              </c:numCache>
            </c:numRef>
          </c:val>
          <c:extLst>
            <c:ext xmlns:c16="http://schemas.microsoft.com/office/drawing/2014/chart" uri="{C3380CC4-5D6E-409C-BE32-E72D297353CC}">
              <c16:uniqueId val="{00000003-9079-4EA1-9061-54476FEAE27E}"/>
            </c:ext>
          </c:extLst>
        </c:ser>
        <c:ser>
          <c:idx val="3"/>
          <c:order val="3"/>
          <c:tx>
            <c:strRef>
              <c:f>'76【Q46】'!$I$28</c:f>
              <c:strCache>
                <c:ptCount val="1"/>
                <c:pt idx="0">
                  <c:v>感じることがなかった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'76【Q46】'!$I$30:$I$33</c:f>
              <c:numCache>
                <c:formatCode>0.0_ </c:formatCode>
                <c:ptCount val="4"/>
                <c:pt idx="0">
                  <c:v>17.647058823529413</c:v>
                </c:pt>
                <c:pt idx="1">
                  <c:v>31.73076923076923</c:v>
                </c:pt>
                <c:pt idx="2">
                  <c:v>6.3829787234042552</c:v>
                </c:pt>
                <c:pt idx="3">
                  <c:v>2.6315789473684208</c:v>
                </c:pt>
              </c:numCache>
            </c:numRef>
          </c:val>
          <c:extLst>
            <c:ext xmlns:c16="http://schemas.microsoft.com/office/drawing/2014/chart" uri="{C3380CC4-5D6E-409C-BE32-E72D297353CC}">
              <c16:uniqueId val="{00000004-9079-4EA1-9061-54476FEAE27E}"/>
            </c:ext>
          </c:extLst>
        </c:ser>
        <c:dLbls>
          <c:showLegendKey val="0"/>
          <c:showVal val="0"/>
          <c:showCatName val="0"/>
          <c:showSerName val="0"/>
          <c:showPercent val="0"/>
          <c:showBubbleSize val="0"/>
        </c:dLbls>
        <c:gapWidth val="30"/>
        <c:overlap val="100"/>
        <c:axId val="719122384"/>
        <c:axId val="719134032"/>
      </c:barChart>
      <c:catAx>
        <c:axId val="719122384"/>
        <c:scaling>
          <c:orientation val="maxMin"/>
        </c:scaling>
        <c:delete val="1"/>
        <c:axPos val="l"/>
        <c:majorTickMark val="out"/>
        <c:minorTickMark val="none"/>
        <c:tickLblPos val="nextTo"/>
        <c:crossAx val="719134032"/>
        <c:crosses val="autoZero"/>
        <c:auto val="1"/>
        <c:lblAlgn val="ctr"/>
        <c:lblOffset val="100"/>
        <c:tickLblSkip val="3"/>
        <c:tickMarkSkip val="1"/>
        <c:noMultiLvlLbl val="0"/>
      </c:catAx>
      <c:valAx>
        <c:axId val="719134032"/>
        <c:scaling>
          <c:orientation val="minMax"/>
          <c:min val="0"/>
        </c:scaling>
        <c:delete val="1"/>
        <c:axPos val="t"/>
        <c:numFmt formatCode="0%" sourceLinked="1"/>
        <c:majorTickMark val="out"/>
        <c:minorTickMark val="none"/>
        <c:tickLblPos val="nextTo"/>
        <c:crossAx val="719122384"/>
        <c:crossesAt val="1"/>
        <c:crossBetween val="between"/>
      </c:valAx>
      <c:spPr>
        <a:noFill/>
        <a:ln w="25400">
          <a:noFill/>
        </a:ln>
      </c:spPr>
    </c:plotArea>
    <c:legend>
      <c:legendPos val="t"/>
      <c:layout>
        <c:manualLayout>
          <c:xMode val="edge"/>
          <c:yMode val="edge"/>
          <c:x val="0.10906676955146677"/>
          <c:y val="0.38247205095051995"/>
          <c:w val="0.73864507140774471"/>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7.8472173693882985E-2"/>
          <c:w val="0.79279999999999995"/>
          <c:h val="0.81375532055865796"/>
        </c:manualLayout>
      </c:layout>
      <c:barChart>
        <c:barDir val="bar"/>
        <c:grouping val="percentStacked"/>
        <c:varyColors val="0"/>
        <c:ser>
          <c:idx val="0"/>
          <c:order val="0"/>
          <c:tx>
            <c:strRef>
              <c:f>'76【Q46】'!$D$35</c:f>
              <c:strCache>
                <c:ptCount val="1"/>
                <c:pt idx="0">
                  <c:v>感じることがあった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'76【Q46】'!$C$36:$C$38</c:f>
              <c:strCache>
                <c:ptCount val="3"/>
                <c:pt idx="0">
                  <c:v>男性・管理職/総合職(n=104)</c:v>
                </c:pt>
                <c:pt idx="1">
                  <c:v>女性・管理職/総合職(n=47)</c:v>
                </c:pt>
                <c:pt idx="2">
                  <c:v>女性・一般職(n=76)</c:v>
                </c:pt>
              </c:strCache>
            </c:strRef>
          </c:cat>
          <c:val>
            <c:numRef>
              <c:f>'76【Q46】'!$D$36:$D$38</c:f>
              <c:numCache>
                <c:formatCode>0.0_ </c:formatCode>
                <c:ptCount val="3"/>
                <c:pt idx="0">
                  <c:v>2.8846153846153846</c:v>
                </c:pt>
                <c:pt idx="1">
                  <c:v>31.914893617021278</c:v>
                </c:pt>
                <c:pt idx="2">
                  <c:v>26.315789473684209</c:v>
                </c:pt>
              </c:numCache>
            </c:numRef>
          </c:val>
          <c:extLst>
            <c:ext xmlns:c16="http://schemas.microsoft.com/office/drawing/2014/chart" uri="{C3380CC4-5D6E-409C-BE32-E72D297353CC}">
              <c16:uniqueId val="{00000000-B110-4F43-9796-A0763C3D0B66}"/>
            </c:ext>
          </c:extLst>
        </c:ser>
        <c:ser>
          <c:idx val="1"/>
          <c:order val="1"/>
          <c:tx>
            <c:strRef>
              <c:f>'76【Q46】'!$E$35</c:f>
              <c:strCache>
                <c:ptCount val="1"/>
                <c:pt idx="0">
                  <c:v>まあ感じることがあった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'76【Q46】'!$C$36:$C$38</c:f>
              <c:strCache>
                <c:ptCount val="3"/>
                <c:pt idx="0">
                  <c:v>男性・管理職/総合職(n=104)</c:v>
                </c:pt>
                <c:pt idx="1">
                  <c:v>女性・管理職/総合職(n=47)</c:v>
                </c:pt>
                <c:pt idx="2">
                  <c:v>女性・一般職(n=76)</c:v>
                </c:pt>
              </c:strCache>
            </c:strRef>
          </c:cat>
          <c:val>
            <c:numRef>
              <c:f>'76【Q46】'!$E$36:$E$38</c:f>
              <c:numCache>
                <c:formatCode>0.0_ </c:formatCode>
                <c:ptCount val="3"/>
                <c:pt idx="0">
                  <c:v>15.384615384615385</c:v>
                </c:pt>
                <c:pt idx="1">
                  <c:v>38.297872340425535</c:v>
                </c:pt>
                <c:pt idx="2">
                  <c:v>42.105263157894733</c:v>
                </c:pt>
              </c:numCache>
            </c:numRef>
          </c:val>
          <c:extLst>
            <c:ext xmlns:c16="http://schemas.microsoft.com/office/drawing/2014/chart" uri="{C3380CC4-5D6E-409C-BE32-E72D297353CC}">
              <c16:uniqueId val="{00000001-B110-4F43-9796-A0763C3D0B66}"/>
            </c:ext>
          </c:extLst>
        </c:ser>
        <c:ser>
          <c:idx val="2"/>
          <c:order val="2"/>
          <c:tx>
            <c:strRef>
              <c:f>'76【Q46】'!$F$35</c:f>
              <c:strCache>
                <c:ptCount val="1"/>
                <c:pt idx="0">
                  <c:v>あまり感じることがなかった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'76【Q46】'!$C$36:$C$38</c:f>
              <c:strCache>
                <c:ptCount val="3"/>
                <c:pt idx="0">
                  <c:v>男性・管理職/総合職(n=104)</c:v>
                </c:pt>
                <c:pt idx="1">
                  <c:v>女性・管理職/総合職(n=47)</c:v>
                </c:pt>
                <c:pt idx="2">
                  <c:v>女性・一般職(n=76)</c:v>
                </c:pt>
              </c:strCache>
            </c:strRef>
          </c:cat>
          <c:val>
            <c:numRef>
              <c:f>'76【Q46】'!$F$36:$F$38</c:f>
              <c:numCache>
                <c:formatCode>0.0_ </c:formatCode>
                <c:ptCount val="3"/>
                <c:pt idx="0">
                  <c:v>50</c:v>
                </c:pt>
                <c:pt idx="1">
                  <c:v>23.404255319148938</c:v>
                </c:pt>
                <c:pt idx="2">
                  <c:v>28.947368421052634</c:v>
                </c:pt>
              </c:numCache>
            </c:numRef>
          </c:val>
          <c:extLst>
            <c:ext xmlns:c16="http://schemas.microsoft.com/office/drawing/2014/chart" uri="{C3380CC4-5D6E-409C-BE32-E72D297353CC}">
              <c16:uniqueId val="{00000002-B110-4F43-9796-A0763C3D0B66}"/>
            </c:ext>
          </c:extLst>
        </c:ser>
        <c:ser>
          <c:idx val="3"/>
          <c:order val="3"/>
          <c:tx>
            <c:strRef>
              <c:f>'76【Q46】'!$G$35</c:f>
              <c:strCache>
                <c:ptCount val="1"/>
                <c:pt idx="0">
                  <c:v>感じることがなかった</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5"/>
              <c:layout>
                <c:manualLayout>
                  <c:x val="-1.7246714344731083E-16"/>
                  <c:y val="5.6537060525445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110-4F43-9796-A0763C3D0B66}"/>
                </c:ext>
              </c:extLst>
            </c:dLbl>
            <c:dLbl>
              <c:idx val="6"/>
              <c:layout>
                <c:manualLayout>
                  <c:x val="2.3518518518518519E-3"/>
                  <c:y val="3.78006668286567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110-4F43-9796-A0763C3D0B6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'76【Q46】'!$C$36:$C$38</c:f>
              <c:strCache>
                <c:ptCount val="3"/>
                <c:pt idx="0">
                  <c:v>男性・管理職/総合職(n=104)</c:v>
                </c:pt>
                <c:pt idx="1">
                  <c:v>女性・管理職/総合職(n=47)</c:v>
                </c:pt>
                <c:pt idx="2">
                  <c:v>女性・一般職(n=76)</c:v>
                </c:pt>
              </c:strCache>
            </c:strRef>
          </c:cat>
          <c:val>
            <c:numRef>
              <c:f>'76【Q46】'!$G$36:$G$38</c:f>
              <c:numCache>
                <c:formatCode>0.0_ </c:formatCode>
                <c:ptCount val="3"/>
                <c:pt idx="0">
                  <c:v>31.73076923076923</c:v>
                </c:pt>
                <c:pt idx="1">
                  <c:v>6.3829787234042552</c:v>
                </c:pt>
                <c:pt idx="2">
                  <c:v>2.6315789473684208</c:v>
                </c:pt>
              </c:numCache>
            </c:numRef>
          </c:val>
          <c:extLst>
            <c:ext xmlns:c16="http://schemas.microsoft.com/office/drawing/2014/chart" uri="{C3380CC4-5D6E-409C-BE32-E72D297353CC}">
              <c16:uniqueId val="{00000005-B110-4F43-9796-A0763C3D0B66}"/>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90654616439172675"/>
          <c:w val="0.99840648148148148"/>
          <c:h val="9.339727820013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'77【Q47】'!$F$30:$H$30</c:f>
              <c:numCache>
                <c:formatCode>0.0_ </c:formatCode>
                <c:ptCount val="3"/>
                <c:pt idx="0">
                  <c:v>38.679245283018872</c:v>
                </c:pt>
                <c:pt idx="1">
                  <c:v>10.377358490566039</c:v>
                </c:pt>
                <c:pt idx="2">
                  <c:v>50.943396226415096</c:v>
                </c:pt>
              </c:numCache>
            </c:numRef>
          </c:val>
          <c:extLst>
            <c:ext xmlns:c16="http://schemas.microsoft.com/office/drawing/2014/chart" uri="{C3380CC4-5D6E-409C-BE32-E72D297353CC}">
              <c16:uniqueId val="{00000005-0CC0-45A6-B0A9-EB9B027EDEF6}"/>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'77【Q47】'!$F$28</c:f>
              <c:strCache>
                <c:ptCount val="1"/>
                <c:pt idx="0">
                  <c:v>思う存分仕事をしている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'77【Q47】'!$F$30:$F$33</c:f>
              <c:numCache>
                <c:formatCode>0.0_ </c:formatCode>
                <c:ptCount val="4"/>
                <c:pt idx="0">
                  <c:v>38.679245283018872</c:v>
                </c:pt>
                <c:pt idx="1">
                  <c:v>36.84210526315789</c:v>
                </c:pt>
                <c:pt idx="2">
                  <c:v>45.454545454545453</c:v>
                </c:pt>
                <c:pt idx="3">
                  <c:v>32.692307692307693</c:v>
                </c:pt>
              </c:numCache>
            </c:numRef>
          </c:val>
          <c:extLst>
            <c:ext xmlns:c16="http://schemas.microsoft.com/office/drawing/2014/chart" uri="{C3380CC4-5D6E-409C-BE32-E72D297353CC}">
              <c16:uniqueId val="{00000001-CE0A-4BA2-B7B8-353797A237CD}"/>
            </c:ext>
          </c:extLst>
        </c:ser>
        <c:ser>
          <c:idx val="1"/>
          <c:order val="1"/>
          <c:tx>
            <c:strRef>
              <c:f>'77【Q47】'!$G$28</c:f>
              <c:strCache>
                <c:ptCount val="1"/>
                <c:pt idx="0">
                  <c:v>思う存分仕事をしたいが、できていない理由：【　　　】</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'77【Q47】'!$G$30:$G$33</c:f>
              <c:numCache>
                <c:formatCode>0.0_ </c:formatCode>
                <c:ptCount val="4"/>
                <c:pt idx="0">
                  <c:v>10.377358490566039</c:v>
                </c:pt>
                <c:pt idx="1">
                  <c:v>5.2631578947368416</c:v>
                </c:pt>
                <c:pt idx="2">
                  <c:v>18.181818181818183</c:v>
                </c:pt>
                <c:pt idx="3">
                  <c:v>7.6923076923076925</c:v>
                </c:pt>
              </c:numCache>
            </c:numRef>
          </c:val>
          <c:extLst>
            <c:ext xmlns:c16="http://schemas.microsoft.com/office/drawing/2014/chart" uri="{C3380CC4-5D6E-409C-BE32-E72D297353CC}">
              <c16:uniqueId val="{00000002-CE0A-4BA2-B7B8-353797A237CD}"/>
            </c:ext>
          </c:extLst>
        </c:ser>
        <c:ser>
          <c:idx val="2"/>
          <c:order val="2"/>
          <c:tx>
            <c:strRef>
              <c:f>'77【Q47】'!$H$28</c:f>
              <c:strCache>
                <c:ptCount val="1"/>
                <c:pt idx="0">
                  <c:v>思う存分仕事をしたいと思わない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'77【Q47】'!$H$30:$H$33</c:f>
              <c:numCache>
                <c:formatCode>0.0_ </c:formatCode>
                <c:ptCount val="4"/>
                <c:pt idx="0">
                  <c:v>50.943396226415096</c:v>
                </c:pt>
                <c:pt idx="1">
                  <c:v>57.894736842105267</c:v>
                </c:pt>
                <c:pt idx="2">
                  <c:v>36.363636363636367</c:v>
                </c:pt>
                <c:pt idx="3">
                  <c:v>59.615384615384613</c:v>
                </c:pt>
              </c:numCache>
            </c:numRef>
          </c:val>
          <c:extLst>
            <c:ext xmlns:c16="http://schemas.microsoft.com/office/drawing/2014/chart" uri="{C3380CC4-5D6E-409C-BE32-E72D297353CC}">
              <c16:uniqueId val="{00000003-CE0A-4BA2-B7B8-353797A237CD}"/>
            </c:ext>
          </c:extLst>
        </c:ser>
        <c:dLbls>
          <c:showLegendKey val="0"/>
          <c:showVal val="0"/>
          <c:showCatName val="0"/>
          <c:showSerName val="0"/>
          <c:showPercent val="0"/>
          <c:showBubbleSize val="0"/>
        </c:dLbls>
        <c:gapWidth val="30"/>
        <c:overlap val="100"/>
        <c:axId val="719124048"/>
        <c:axId val="719111984"/>
      </c:barChart>
      <c:catAx>
        <c:axId val="719124048"/>
        <c:scaling>
          <c:orientation val="maxMin"/>
        </c:scaling>
        <c:delete val="1"/>
        <c:axPos val="l"/>
        <c:majorTickMark val="out"/>
        <c:minorTickMark val="none"/>
        <c:tickLblPos val="nextTo"/>
        <c:crossAx val="719111984"/>
        <c:crosses val="autoZero"/>
        <c:auto val="1"/>
        <c:lblAlgn val="ctr"/>
        <c:lblOffset val="100"/>
        <c:tickLblSkip val="3"/>
        <c:tickMarkSkip val="1"/>
        <c:noMultiLvlLbl val="0"/>
      </c:catAx>
      <c:valAx>
        <c:axId val="719111984"/>
        <c:scaling>
          <c:orientation val="minMax"/>
          <c:min val="0"/>
        </c:scaling>
        <c:delete val="1"/>
        <c:axPos val="t"/>
        <c:numFmt formatCode="0%" sourceLinked="1"/>
        <c:majorTickMark val="out"/>
        <c:minorTickMark val="none"/>
        <c:tickLblPos val="nextTo"/>
        <c:crossAx val="719124048"/>
        <c:crossesAt val="1"/>
        <c:crossBetween val="between"/>
      </c:valAx>
      <c:spPr>
        <a:noFill/>
        <a:ln w="25400">
          <a:noFill/>
        </a:ln>
      </c:spPr>
    </c:plotArea>
    <c:legend>
      <c:legendPos val="t"/>
      <c:layout>
        <c:manualLayout>
          <c:xMode val="edge"/>
          <c:yMode val="edge"/>
          <c:x val="0.14011898462359001"/>
          <c:y val="0.31267070180973555"/>
          <c:w val="0.67654086390674095"/>
          <c:h val="0.20361393929778299"/>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7.8472173693882985E-2"/>
          <c:w val="0.79279999999999995"/>
          <c:h val="0.78811441677473804"/>
        </c:manualLayout>
      </c:layout>
      <c:barChart>
        <c:barDir val="bar"/>
        <c:grouping val="percentStacked"/>
        <c:varyColors val="0"/>
        <c:ser>
          <c:idx val="0"/>
          <c:order val="0"/>
          <c:tx>
            <c:strRef>
              <c:f>'77【Q47】'!$D$35</c:f>
              <c:strCache>
                <c:ptCount val="1"/>
                <c:pt idx="0">
                  <c:v>思う存分仕事をしている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'77【Q47】'!$C$36:$C$38</c:f>
              <c:strCache>
                <c:ptCount val="3"/>
                <c:pt idx="0">
                  <c:v>男性・管理職/総合職(n=19)</c:v>
                </c:pt>
                <c:pt idx="1">
                  <c:v>女性・管理職/総合職(n=33)</c:v>
                </c:pt>
                <c:pt idx="2">
                  <c:v>女性・一般職(n=52)</c:v>
                </c:pt>
              </c:strCache>
            </c:strRef>
          </c:cat>
          <c:val>
            <c:numRef>
              <c:f>'77【Q47】'!$D$36:$D$38</c:f>
              <c:numCache>
                <c:formatCode>0.0_ </c:formatCode>
                <c:ptCount val="3"/>
                <c:pt idx="0">
                  <c:v>36.84210526315789</c:v>
                </c:pt>
                <c:pt idx="1">
                  <c:v>45.454545454545453</c:v>
                </c:pt>
                <c:pt idx="2">
                  <c:v>32.692307692307693</c:v>
                </c:pt>
              </c:numCache>
            </c:numRef>
          </c:val>
          <c:extLst>
            <c:ext xmlns:c16="http://schemas.microsoft.com/office/drawing/2014/chart" uri="{C3380CC4-5D6E-409C-BE32-E72D297353CC}">
              <c16:uniqueId val="{00000000-372A-43F9-8E93-A529DE72B333}"/>
            </c:ext>
          </c:extLst>
        </c:ser>
        <c:ser>
          <c:idx val="1"/>
          <c:order val="1"/>
          <c:tx>
            <c:strRef>
              <c:f>'77【Q47】'!$E$35</c:f>
              <c:strCache>
                <c:ptCount val="1"/>
                <c:pt idx="0">
                  <c:v>思う存分仕事をしたいが、できていない理由：【　　　】</c:v>
                </c:pt>
              </c:strCache>
            </c:strRef>
          </c:tx>
          <c:spPr>
            <a:solidFill>
              <a:schemeClr val="accent1">
                <a:lumMod val="20000"/>
                <a:lumOff val="80000"/>
              </a:schemeClr>
            </a:solidFill>
            <a:ln>
              <a:solidFill>
                <a:schemeClr val="accent1"/>
              </a:solidFill>
            </a:ln>
            <a:effectLst/>
          </c:spPr>
          <c:invertIfNegative val="0"/>
          <c:dLbls>
            <c:dLbl>
              <c:idx val="3"/>
              <c:layout>
                <c:manualLayout>
                  <c:x val="0"/>
                  <c:y val="4.27080105243330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72A-43F9-8E93-A529DE72B333}"/>
                </c:ext>
              </c:extLst>
            </c:dLbl>
            <c:dLbl>
              <c:idx val="4"/>
              <c:layout>
                <c:manualLayout>
                  <c:x val="-8.6233571723655416E-17"/>
                  <c:y val="4.71596521325817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72A-43F9-8E93-A529DE72B333}"/>
                </c:ext>
              </c:extLst>
            </c:dLbl>
            <c:dLbl>
              <c:idx val="5"/>
              <c:layout>
                <c:manualLayout>
                  <c:x val="-2.0835185185184321E-3"/>
                  <c:y val="2.7760934274896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72A-43F9-8E93-A529DE72B33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'77【Q47】'!$C$36:$C$38</c:f>
              <c:strCache>
                <c:ptCount val="3"/>
                <c:pt idx="0">
                  <c:v>男性・管理職/総合職(n=19)</c:v>
                </c:pt>
                <c:pt idx="1">
                  <c:v>女性・管理職/総合職(n=33)</c:v>
                </c:pt>
                <c:pt idx="2">
                  <c:v>女性・一般職(n=52)</c:v>
                </c:pt>
              </c:strCache>
            </c:strRef>
          </c:cat>
          <c:val>
            <c:numRef>
              <c:f>'77【Q47】'!$E$36:$E$38</c:f>
              <c:numCache>
                <c:formatCode>0.0_ </c:formatCode>
                <c:ptCount val="3"/>
                <c:pt idx="0">
                  <c:v>5.2631578947368416</c:v>
                </c:pt>
                <c:pt idx="1">
                  <c:v>18.181818181818183</c:v>
                </c:pt>
                <c:pt idx="2">
                  <c:v>7.6923076923076925</c:v>
                </c:pt>
              </c:numCache>
            </c:numRef>
          </c:val>
          <c:extLst>
            <c:ext xmlns:c16="http://schemas.microsoft.com/office/drawing/2014/chart" uri="{C3380CC4-5D6E-409C-BE32-E72D297353CC}">
              <c16:uniqueId val="{00000004-372A-43F9-8E93-A529DE72B333}"/>
            </c:ext>
          </c:extLst>
        </c:ser>
        <c:ser>
          <c:idx val="2"/>
          <c:order val="2"/>
          <c:tx>
            <c:strRef>
              <c:f>'77【Q47】'!$F$35</c:f>
              <c:strCache>
                <c:ptCount val="1"/>
                <c:pt idx="0">
                  <c:v>思う存分仕事をしたいと思わない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'77【Q47】'!$C$36:$C$38</c:f>
              <c:strCache>
                <c:ptCount val="3"/>
                <c:pt idx="0">
                  <c:v>男性・管理職/総合職(n=19)</c:v>
                </c:pt>
                <c:pt idx="1">
                  <c:v>女性・管理職/総合職(n=33)</c:v>
                </c:pt>
                <c:pt idx="2">
                  <c:v>女性・一般職(n=52)</c:v>
                </c:pt>
              </c:strCache>
            </c:strRef>
          </c:cat>
          <c:val>
            <c:numRef>
              <c:f>'77【Q47】'!$F$36:$F$38</c:f>
              <c:numCache>
                <c:formatCode>0.0_ </c:formatCode>
                <c:ptCount val="3"/>
                <c:pt idx="0">
                  <c:v>57.894736842105267</c:v>
                </c:pt>
                <c:pt idx="1">
                  <c:v>36.363636363636367</c:v>
                </c:pt>
                <c:pt idx="2">
                  <c:v>59.615384615384613</c:v>
                </c:pt>
              </c:numCache>
            </c:numRef>
          </c:val>
          <c:extLst>
            <c:ext xmlns:c16="http://schemas.microsoft.com/office/drawing/2014/chart" uri="{C3380CC4-5D6E-409C-BE32-E72D297353CC}">
              <c16:uniqueId val="{00000005-372A-43F9-8E93-A529DE72B333}"/>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7485269880025651"/>
          <c:w val="0.99840648148148148"/>
          <c:h val="0.1250907698426745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'79【Q49】'!$F$30:$J$30</c:f>
              <c:numCache>
                <c:formatCode>0.0_ </c:formatCode>
                <c:ptCount val="5"/>
                <c:pt idx="0">
                  <c:v>25.059101654846334</c:v>
                </c:pt>
                <c:pt idx="1">
                  <c:v>35.933806146572103</c:v>
                </c:pt>
                <c:pt idx="2">
                  <c:v>18.912529550827422</c:v>
                </c:pt>
                <c:pt idx="3">
                  <c:v>15.366430260047281</c:v>
                </c:pt>
                <c:pt idx="4">
                  <c:v>4.7281323877068555</c:v>
                </c:pt>
              </c:numCache>
            </c:numRef>
          </c:val>
          <c:extLst>
            <c:ext xmlns:c16="http://schemas.microsoft.com/office/drawing/2014/chart" uri="{C3380CC4-5D6E-409C-BE32-E72D297353CC}">
              <c16:uniqueId val="{00000005-BFF3-4D49-A212-898366F22984}"/>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'79【Q49】'!$F$28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'79【Q49】'!$F$30:$F$33</c:f>
              <c:numCache>
                <c:formatCode>0.0_ </c:formatCode>
                <c:ptCount val="4"/>
                <c:pt idx="0">
                  <c:v>25.059101654846334</c:v>
                </c:pt>
                <c:pt idx="1">
                  <c:v>22.777777777777779</c:v>
                </c:pt>
                <c:pt idx="2">
                  <c:v>26.829268292682929</c:v>
                </c:pt>
                <c:pt idx="3">
                  <c:v>25.362318840579711</c:v>
                </c:pt>
              </c:numCache>
            </c:numRef>
          </c:val>
          <c:extLst>
            <c:ext xmlns:c16="http://schemas.microsoft.com/office/drawing/2014/chart" uri="{C3380CC4-5D6E-409C-BE32-E72D297353CC}">
              <c16:uniqueId val="{00000001-8474-4671-8746-791EB1F4FFA8}"/>
            </c:ext>
          </c:extLst>
        </c:ser>
        <c:ser>
          <c:idx val="1"/>
          <c:order val="1"/>
          <c:tx>
            <c:strRef>
              <c:f>'79【Q49】'!$G$28</c:f>
              <c:strCache>
                <c:ptCount val="1"/>
                <c:pt idx="0">
                  <c:v>どちらかと言えばそう思う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'79【Q49】'!$G$30:$G$33</c:f>
              <c:numCache>
                <c:formatCode>0.0_ </c:formatCode>
                <c:ptCount val="4"/>
                <c:pt idx="0">
                  <c:v>35.933806146572103</c:v>
                </c:pt>
                <c:pt idx="1">
                  <c:v>36.666666666666664</c:v>
                </c:pt>
                <c:pt idx="2">
                  <c:v>39.024390243902438</c:v>
                </c:pt>
                <c:pt idx="3">
                  <c:v>35.507246376811594</c:v>
                </c:pt>
              </c:numCache>
            </c:numRef>
          </c:val>
          <c:extLst>
            <c:ext xmlns:c16="http://schemas.microsoft.com/office/drawing/2014/chart" uri="{C3380CC4-5D6E-409C-BE32-E72D297353CC}">
              <c16:uniqueId val="{00000002-8474-4671-8746-791EB1F4FFA8}"/>
            </c:ext>
          </c:extLst>
        </c:ser>
        <c:ser>
          <c:idx val="2"/>
          <c:order val="2"/>
          <c:tx>
            <c:strRef>
              <c:f>'79【Q49】'!$H$28</c:f>
              <c:strCache>
                <c:ptCount val="1"/>
                <c:pt idx="0">
                  <c:v>どちらかと言えばそう思わない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'79【Q49】'!$H$30:$H$33</c:f>
              <c:numCache>
                <c:formatCode>0.0_ </c:formatCode>
                <c:ptCount val="4"/>
                <c:pt idx="0">
                  <c:v>18.912529550827422</c:v>
                </c:pt>
                <c:pt idx="1">
                  <c:v>22.222222222222221</c:v>
                </c:pt>
                <c:pt idx="2">
                  <c:v>18.292682926829269</c:v>
                </c:pt>
                <c:pt idx="3">
                  <c:v>15.942028985507244</c:v>
                </c:pt>
              </c:numCache>
            </c:numRef>
          </c:val>
          <c:extLst>
            <c:ext xmlns:c16="http://schemas.microsoft.com/office/drawing/2014/chart" uri="{C3380CC4-5D6E-409C-BE32-E72D297353CC}">
              <c16:uniqueId val="{00000003-8474-4671-8746-791EB1F4FFA8}"/>
            </c:ext>
          </c:extLst>
        </c:ser>
        <c:ser>
          <c:idx val="3"/>
          <c:order val="3"/>
          <c:tx>
            <c:strRef>
              <c:f>'79【Q49】'!$I$28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'79【Q49】'!$I$30:$I$33</c:f>
              <c:numCache>
                <c:formatCode>0.0_ </c:formatCode>
                <c:ptCount val="4"/>
                <c:pt idx="0">
                  <c:v>15.366430260047281</c:v>
                </c:pt>
                <c:pt idx="1">
                  <c:v>16.111111111111111</c:v>
                </c:pt>
                <c:pt idx="2">
                  <c:v>9.7560975609756095</c:v>
                </c:pt>
                <c:pt idx="3">
                  <c:v>16.666666666666664</c:v>
                </c:pt>
              </c:numCache>
            </c:numRef>
          </c:val>
          <c:extLst>
            <c:ext xmlns:c16="http://schemas.microsoft.com/office/drawing/2014/chart" uri="{C3380CC4-5D6E-409C-BE32-E72D297353CC}">
              <c16:uniqueId val="{00000004-8474-4671-8746-791EB1F4FFA8}"/>
            </c:ext>
          </c:extLst>
        </c:ser>
        <c:ser>
          <c:idx val="4"/>
          <c:order val="4"/>
          <c:tx>
            <c:strRef>
              <c:f>'79【Q49】'!$J$28</c:f>
              <c:strCache>
                <c:ptCount val="1"/>
                <c:pt idx="0">
                  <c:v>わからない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'79【Q49】'!$J$30:$J$33</c:f>
              <c:numCache>
                <c:formatCode>0.0_ </c:formatCode>
                <c:ptCount val="4"/>
                <c:pt idx="0">
                  <c:v>4.7281323877068555</c:v>
                </c:pt>
                <c:pt idx="1">
                  <c:v>2.2222222222222223</c:v>
                </c:pt>
                <c:pt idx="2">
                  <c:v>6.0975609756097562</c:v>
                </c:pt>
                <c:pt idx="3">
                  <c:v>6.5217391304347823</c:v>
                </c:pt>
              </c:numCache>
            </c:numRef>
          </c:val>
          <c:extLst>
            <c:ext xmlns:c16="http://schemas.microsoft.com/office/drawing/2014/chart" uri="{C3380CC4-5D6E-409C-BE32-E72D297353CC}">
              <c16:uniqueId val="{00000005-8474-4671-8746-791EB1F4FFA8}"/>
            </c:ext>
          </c:extLst>
        </c:ser>
        <c:dLbls>
          <c:showLegendKey val="0"/>
          <c:showVal val="0"/>
          <c:showCatName val="0"/>
          <c:showSerName val="0"/>
          <c:showPercent val="0"/>
          <c:showBubbleSize val="0"/>
        </c:dLbls>
        <c:gapWidth val="30"/>
        <c:overlap val="100"/>
        <c:axId val="719110736"/>
        <c:axId val="719115728"/>
      </c:barChart>
      <c:catAx>
        <c:axId val="719110736"/>
        <c:scaling>
          <c:orientation val="maxMin"/>
        </c:scaling>
        <c:delete val="1"/>
        <c:axPos val="l"/>
        <c:majorTickMark val="out"/>
        <c:minorTickMark val="none"/>
        <c:tickLblPos val="nextTo"/>
        <c:crossAx val="719115728"/>
        <c:crosses val="autoZero"/>
        <c:auto val="1"/>
        <c:lblAlgn val="ctr"/>
        <c:lblOffset val="100"/>
        <c:tickLblSkip val="3"/>
        <c:tickMarkSkip val="1"/>
        <c:noMultiLvlLbl val="0"/>
      </c:catAx>
      <c:valAx>
        <c:axId val="719115728"/>
        <c:scaling>
          <c:orientation val="minMax"/>
          <c:min val="0"/>
        </c:scaling>
        <c:delete val="1"/>
        <c:axPos val="t"/>
        <c:numFmt formatCode="0%" sourceLinked="1"/>
        <c:majorTickMark val="out"/>
        <c:minorTickMark val="none"/>
        <c:tickLblPos val="nextTo"/>
        <c:crossAx val="719110736"/>
        <c:crossesAt val="1"/>
        <c:crossBetween val="between"/>
      </c:valAx>
      <c:spPr>
        <a:noFill/>
        <a:ln w="25400">
          <a:noFill/>
        </a:ln>
      </c:spPr>
    </c:plotArea>
    <c:legend>
      <c:legendPos val="t"/>
      <c:layout>
        <c:manualLayout>
          <c:xMode val="edge"/>
          <c:yMode val="edge"/>
          <c:x val="7.0721858963275847E-2"/>
          <c:y val="0.31267070180973555"/>
          <c:w val="0.81533489258412661"/>
          <c:h val="0.20361393929778299"/>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482798181380394"/>
          <c:y val="0.2615814971344449"/>
          <c:w val="0.80919618045841957"/>
          <c:h val="0.52524173200147917"/>
        </c:manualLayout>
      </c:layout>
      <c:barChart>
        <c:barDir val="bar"/>
        <c:grouping val="percentStacked"/>
        <c:varyColors val="0"/>
        <c:ser>
          <c:idx val="0"/>
          <c:order val="0"/>
          <c:tx>
            <c:strRef>
              <c:f>'7【SQ5S1】'!$D$35</c:f>
              <c:strCache>
                <c:ptCount val="1"/>
                <c:pt idx="0">
                  <c:v>29人以下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'7【SQ5S1】'!$C$36:$C$38</c:f>
              <c:strCache>
                <c:ptCount val="3"/>
                <c:pt idx="0">
                  <c:v>男性・管理職/総合職(n=180)</c:v>
                </c:pt>
                <c:pt idx="1">
                  <c:v>女性・管理職/総合職(n=82)</c:v>
                </c:pt>
                <c:pt idx="2">
                  <c:v>女性・一般職(n=138)</c:v>
                </c:pt>
              </c:strCache>
            </c:strRef>
          </c:cat>
          <c:val>
            <c:numRef>
              <c:f>'7【SQ5S1】'!$D$36:$D$38</c:f>
              <c:numCache>
                <c:formatCode>0.0_ </c:formatCode>
                <c:ptCount val="3"/>
                <c:pt idx="0">
                  <c:v>3.3333333333333335</c:v>
                </c:pt>
                <c:pt idx="1">
                  <c:v>9.7560975609756095</c:v>
                </c:pt>
                <c:pt idx="2">
                  <c:v>5.0724637681159424</c:v>
                </c:pt>
              </c:numCache>
            </c:numRef>
          </c:val>
          <c:extLst>
            <c:ext xmlns:c16="http://schemas.microsoft.com/office/drawing/2014/chart" uri="{C3380CC4-5D6E-409C-BE32-E72D297353CC}">
              <c16:uniqueId val="{00000000-80E0-40AA-97BF-680778EF4C63}"/>
            </c:ext>
          </c:extLst>
        </c:ser>
        <c:ser>
          <c:idx val="1"/>
          <c:order val="1"/>
          <c:tx>
            <c:strRef>
              <c:f>'7【SQ5S1】'!$E$35</c:f>
              <c:strCache>
                <c:ptCount val="1"/>
                <c:pt idx="0">
                  <c:v>30～49人</c:v>
                </c:pt>
              </c:strCache>
            </c:strRef>
          </c:tx>
          <c:spPr>
            <a:solidFill>
              <a:schemeClr val="accent1">
                <a:lumMod val="20000"/>
                <a:lumOff val="80000"/>
              </a:schemeClr>
            </a:solidFill>
            <a:ln>
              <a:solidFill>
                <a:schemeClr val="accent1"/>
              </a:solidFill>
            </a:ln>
            <a:effectLst/>
          </c:spPr>
          <c:invertIfNegative val="0"/>
          <c:dLbls>
            <c:dLbl>
              <c:idx val="0"/>
              <c:layout>
                <c:manualLayout>
                  <c:x val="4.7037037037036822E-3"/>
                  <c:y val="6.7070841496925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E0-40AA-97BF-680778EF4C63}"/>
                </c:ext>
              </c:extLst>
            </c:dLbl>
            <c:dLbl>
              <c:idx val="1"/>
              <c:delete val="1"/>
              <c:extLst>
                <c:ext xmlns:c15="http://schemas.microsoft.com/office/drawing/2012/chart" uri="{CE6537A1-D6FC-4f65-9D91-7224C49458BB}"/>
                <c:ext xmlns:c16="http://schemas.microsoft.com/office/drawing/2014/chart" uri="{C3380CC4-5D6E-409C-BE32-E72D297353CC}">
                  <c16:uniqueId val="{00000000-D1B6-4A12-977C-73F1B576E7E8}"/>
                </c:ext>
              </c:extLst>
            </c:dLbl>
            <c:dLbl>
              <c:idx val="2"/>
              <c:layout>
                <c:manualLayout>
                  <c:x val="4.7037037037037039E-3"/>
                  <c:y val="6.8858575776619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2EA-46B2-AF9D-2F19C491BE4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'7【SQ5S1】'!$C$36:$C$38</c:f>
              <c:strCache>
                <c:ptCount val="3"/>
                <c:pt idx="0">
                  <c:v>男性・管理職/総合職(n=180)</c:v>
                </c:pt>
                <c:pt idx="1">
                  <c:v>女性・管理職/総合職(n=82)</c:v>
                </c:pt>
                <c:pt idx="2">
                  <c:v>女性・一般職(n=138)</c:v>
                </c:pt>
              </c:strCache>
            </c:strRef>
          </c:cat>
          <c:val>
            <c:numRef>
              <c:f>'7【SQ5S1】'!$E$36:$E$38</c:f>
              <c:numCache>
                <c:formatCode>0.0_ </c:formatCode>
                <c:ptCount val="3"/>
                <c:pt idx="0">
                  <c:v>1.6666666666666667</c:v>
                </c:pt>
                <c:pt idx="1">
                  <c:v>0</c:v>
                </c:pt>
                <c:pt idx="2">
                  <c:v>0.72463768115942029</c:v>
                </c:pt>
              </c:numCache>
            </c:numRef>
          </c:val>
          <c:extLst>
            <c:ext xmlns:c16="http://schemas.microsoft.com/office/drawing/2014/chart" uri="{C3380CC4-5D6E-409C-BE32-E72D297353CC}">
              <c16:uniqueId val="{00000002-80E0-40AA-97BF-680778EF4C63}"/>
            </c:ext>
          </c:extLst>
        </c:ser>
        <c:ser>
          <c:idx val="2"/>
          <c:order val="2"/>
          <c:tx>
            <c:strRef>
              <c:f>'7【SQ5S1】'!$F$35</c:f>
              <c:strCache>
                <c:ptCount val="1"/>
                <c:pt idx="0">
                  <c:v>50～99人</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'7【SQ5S1】'!$C$36:$C$38</c:f>
              <c:strCache>
                <c:ptCount val="3"/>
                <c:pt idx="0">
                  <c:v>男性・管理職/総合職(n=180)</c:v>
                </c:pt>
                <c:pt idx="1">
                  <c:v>女性・管理職/総合職(n=82)</c:v>
                </c:pt>
                <c:pt idx="2">
                  <c:v>女性・一般職(n=138)</c:v>
                </c:pt>
              </c:strCache>
            </c:strRef>
          </c:cat>
          <c:val>
            <c:numRef>
              <c:f>'7【SQ5S1】'!$F$36:$F$38</c:f>
              <c:numCache>
                <c:formatCode>0.0_ </c:formatCode>
                <c:ptCount val="3"/>
                <c:pt idx="0">
                  <c:v>3.3333333333333335</c:v>
                </c:pt>
                <c:pt idx="1">
                  <c:v>7.3170731707317067</c:v>
                </c:pt>
                <c:pt idx="2">
                  <c:v>5.0724637681159424</c:v>
                </c:pt>
              </c:numCache>
            </c:numRef>
          </c:val>
          <c:extLst>
            <c:ext xmlns:c16="http://schemas.microsoft.com/office/drawing/2014/chart" uri="{C3380CC4-5D6E-409C-BE32-E72D297353CC}">
              <c16:uniqueId val="{00000003-80E0-40AA-97BF-680778EF4C63}"/>
            </c:ext>
          </c:extLst>
        </c:ser>
        <c:ser>
          <c:idx val="3"/>
          <c:order val="3"/>
          <c:tx>
            <c:strRef>
              <c:f>'7【SQ5S1】'!$G$35</c:f>
              <c:strCache>
                <c:ptCount val="1"/>
                <c:pt idx="0">
                  <c:v>100～299人</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'7【SQ5S1】'!$C$36:$C$38</c:f>
              <c:strCache>
                <c:ptCount val="3"/>
                <c:pt idx="0">
                  <c:v>男性・管理職/総合職(n=180)</c:v>
                </c:pt>
                <c:pt idx="1">
                  <c:v>女性・管理職/総合職(n=82)</c:v>
                </c:pt>
                <c:pt idx="2">
                  <c:v>女性・一般職(n=138)</c:v>
                </c:pt>
              </c:strCache>
            </c:strRef>
          </c:cat>
          <c:val>
            <c:numRef>
              <c:f>'7【SQ5S1】'!$G$36:$G$38</c:f>
              <c:numCache>
                <c:formatCode>0.0_ </c:formatCode>
                <c:ptCount val="3"/>
                <c:pt idx="0">
                  <c:v>9.4444444444444446</c:v>
                </c:pt>
                <c:pt idx="1">
                  <c:v>7.3170731707317067</c:v>
                </c:pt>
                <c:pt idx="2">
                  <c:v>4.3478260869565215</c:v>
                </c:pt>
              </c:numCache>
            </c:numRef>
          </c:val>
          <c:extLst>
            <c:ext xmlns:c16="http://schemas.microsoft.com/office/drawing/2014/chart" uri="{C3380CC4-5D6E-409C-BE32-E72D297353CC}">
              <c16:uniqueId val="{00000004-80E0-40AA-97BF-680778EF4C63}"/>
            </c:ext>
          </c:extLst>
        </c:ser>
        <c:ser>
          <c:idx val="4"/>
          <c:order val="4"/>
          <c:tx>
            <c:strRef>
              <c:f>'7【SQ5S1】'!$H$35</c:f>
              <c:strCache>
                <c:ptCount val="1"/>
                <c:pt idx="0">
                  <c:v>300～499人</c:v>
                </c:pt>
              </c:strCache>
            </c:strRef>
          </c:tx>
          <c:spPr>
            <a:solidFill>
              <a:srgbClr val="ED7D31">
                <a:lumMod val="60000"/>
                <a:lumOff val="40000"/>
              </a:srgbClr>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'7【SQ5S1】'!$C$36:$C$38</c:f>
              <c:strCache>
                <c:ptCount val="3"/>
                <c:pt idx="0">
                  <c:v>男性・管理職/総合職(n=180)</c:v>
                </c:pt>
                <c:pt idx="1">
                  <c:v>女性・管理職/総合職(n=82)</c:v>
                </c:pt>
                <c:pt idx="2">
                  <c:v>女性・一般職(n=138)</c:v>
                </c:pt>
              </c:strCache>
            </c:strRef>
          </c:cat>
          <c:val>
            <c:numRef>
              <c:f>'7【SQ5S1】'!$H$36:$H$38</c:f>
              <c:numCache>
                <c:formatCode>0.0_ </c:formatCode>
                <c:ptCount val="3"/>
                <c:pt idx="0">
                  <c:v>9.4444444444444446</c:v>
                </c:pt>
                <c:pt idx="1">
                  <c:v>12.195121951219512</c:v>
                </c:pt>
                <c:pt idx="2">
                  <c:v>15.942028985507244</c:v>
                </c:pt>
              </c:numCache>
            </c:numRef>
          </c:val>
          <c:extLst>
            <c:ext xmlns:c16="http://schemas.microsoft.com/office/drawing/2014/chart" uri="{C3380CC4-5D6E-409C-BE32-E72D297353CC}">
              <c16:uniqueId val="{00000005-80E0-40AA-97BF-680778EF4C63}"/>
            </c:ext>
          </c:extLst>
        </c:ser>
        <c:ser>
          <c:idx val="5"/>
          <c:order val="5"/>
          <c:tx>
            <c:strRef>
              <c:f>'7【SQ5S1】'!$I$35</c:f>
              <c:strCache>
                <c:ptCount val="1"/>
                <c:pt idx="0">
                  <c:v>500～999人</c:v>
                </c:pt>
              </c:strCache>
            </c:strRef>
          </c:tx>
          <c:spPr>
            <a:solidFill>
              <a:srgbClr val="ED7D31">
                <a:lumMod val="20000"/>
                <a:lumOff val="80000"/>
              </a:srgbClr>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'7【SQ5S1】'!$C$36:$C$38</c:f>
              <c:strCache>
                <c:ptCount val="3"/>
                <c:pt idx="0">
                  <c:v>男性・管理職/総合職(n=180)</c:v>
                </c:pt>
                <c:pt idx="1">
                  <c:v>女性・管理職/総合職(n=82)</c:v>
                </c:pt>
                <c:pt idx="2">
                  <c:v>女性・一般職(n=138)</c:v>
                </c:pt>
              </c:strCache>
            </c:strRef>
          </c:cat>
          <c:val>
            <c:numRef>
              <c:f>'7【SQ5S1】'!$I$36:$I$38</c:f>
              <c:numCache>
                <c:formatCode>0.0_ </c:formatCode>
                <c:ptCount val="3"/>
                <c:pt idx="0">
                  <c:v>14.444444444444443</c:v>
                </c:pt>
                <c:pt idx="1">
                  <c:v>13.414634146341465</c:v>
                </c:pt>
                <c:pt idx="2">
                  <c:v>18.115942028985508</c:v>
                </c:pt>
              </c:numCache>
            </c:numRef>
          </c:val>
          <c:extLst>
            <c:ext xmlns:c16="http://schemas.microsoft.com/office/drawing/2014/chart" uri="{C3380CC4-5D6E-409C-BE32-E72D297353CC}">
              <c16:uniqueId val="{00000006-80E0-40AA-97BF-680778EF4C63}"/>
            </c:ext>
          </c:extLst>
        </c:ser>
        <c:ser>
          <c:idx val="6"/>
          <c:order val="6"/>
          <c:tx>
            <c:strRef>
              <c:f>'7【SQ5S1】'!$J$35</c:f>
              <c:strCache>
                <c:ptCount val="1"/>
                <c:pt idx="0">
                  <c:v>1000人以上</c:v>
                </c:pt>
              </c:strCache>
            </c:strRef>
          </c:tx>
          <c:spPr>
            <a:solidFill>
              <a:sysClr val="window" lastClr="FFFFFF"/>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'7【SQ5S1】'!$C$36:$C$38</c:f>
              <c:strCache>
                <c:ptCount val="3"/>
                <c:pt idx="0">
                  <c:v>男性・管理職/総合職(n=180)</c:v>
                </c:pt>
                <c:pt idx="1">
                  <c:v>女性・管理職/総合職(n=82)</c:v>
                </c:pt>
                <c:pt idx="2">
                  <c:v>女性・一般職(n=138)</c:v>
                </c:pt>
              </c:strCache>
            </c:strRef>
          </c:cat>
          <c:val>
            <c:numRef>
              <c:f>'7【SQ5S1】'!$J$36:$J$38</c:f>
              <c:numCache>
                <c:formatCode>0.0_ </c:formatCode>
                <c:ptCount val="3"/>
                <c:pt idx="0">
                  <c:v>58.333333333333336</c:v>
                </c:pt>
                <c:pt idx="1">
                  <c:v>50</c:v>
                </c:pt>
                <c:pt idx="2">
                  <c:v>50.724637681159422</c:v>
                </c:pt>
              </c:numCache>
            </c:numRef>
          </c:val>
          <c:extLst>
            <c:ext xmlns:c16="http://schemas.microsoft.com/office/drawing/2014/chart" uri="{C3380CC4-5D6E-409C-BE32-E72D297353CC}">
              <c16:uniqueId val="{00000007-80E0-40AA-97BF-680778EF4C63}"/>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80715799689939116"/>
          <c:w val="0.99840638670166226"/>
          <c:h val="0.1928420031006088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856888888888887"/>
          <c:y val="0.14650176299574133"/>
          <c:w val="0.67177944444444448"/>
          <c:h val="0.75701763889245666"/>
        </c:manualLayout>
      </c:layout>
      <c:barChart>
        <c:barDir val="bar"/>
        <c:grouping val="percentStacked"/>
        <c:varyColors val="0"/>
        <c:ser>
          <c:idx val="0"/>
          <c:order val="0"/>
          <c:tx>
            <c:strRef>
              <c:f>'79【Q49】'!$D$35</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'79【Q49】'!$C$36:$C$38</c:f>
              <c:strCache>
                <c:ptCount val="3"/>
                <c:pt idx="0">
                  <c:v>男性・管理職/総合職(n=180)</c:v>
                </c:pt>
                <c:pt idx="1">
                  <c:v>女性・管理職/総合職(n=82)</c:v>
                </c:pt>
                <c:pt idx="2">
                  <c:v>女性・一般職(n=138)</c:v>
                </c:pt>
              </c:strCache>
            </c:strRef>
          </c:cat>
          <c:val>
            <c:numRef>
              <c:f>'79【Q49】'!$D$36:$D$38</c:f>
              <c:numCache>
                <c:formatCode>0.0_ </c:formatCode>
                <c:ptCount val="3"/>
                <c:pt idx="0">
                  <c:v>22.777777777777779</c:v>
                </c:pt>
                <c:pt idx="1">
                  <c:v>26.829268292682929</c:v>
                </c:pt>
                <c:pt idx="2">
                  <c:v>25.362318840579711</c:v>
                </c:pt>
              </c:numCache>
            </c:numRef>
          </c:val>
          <c:extLst>
            <c:ext xmlns:c16="http://schemas.microsoft.com/office/drawing/2014/chart" uri="{C3380CC4-5D6E-409C-BE32-E72D297353CC}">
              <c16:uniqueId val="{00000000-ED5C-4FAA-B04E-E789DD4601DC}"/>
            </c:ext>
          </c:extLst>
        </c:ser>
        <c:ser>
          <c:idx val="1"/>
          <c:order val="1"/>
          <c:tx>
            <c:strRef>
              <c:f>'79【Q49】'!$E$35</c:f>
              <c:strCache>
                <c:ptCount val="1"/>
                <c:pt idx="0">
                  <c:v>どちらかと言えばそう思う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'79【Q49】'!$C$36:$C$38</c:f>
              <c:strCache>
                <c:ptCount val="3"/>
                <c:pt idx="0">
                  <c:v>男性・管理職/総合職(n=180)</c:v>
                </c:pt>
                <c:pt idx="1">
                  <c:v>女性・管理職/総合職(n=82)</c:v>
                </c:pt>
                <c:pt idx="2">
                  <c:v>女性・一般職(n=138)</c:v>
                </c:pt>
              </c:strCache>
            </c:strRef>
          </c:cat>
          <c:val>
            <c:numRef>
              <c:f>'79【Q49】'!$E$36:$E$38</c:f>
              <c:numCache>
                <c:formatCode>0.0_ </c:formatCode>
                <c:ptCount val="3"/>
                <c:pt idx="0">
                  <c:v>36.666666666666664</c:v>
                </c:pt>
                <c:pt idx="1">
                  <c:v>39.024390243902438</c:v>
                </c:pt>
                <c:pt idx="2">
                  <c:v>35.507246376811594</c:v>
                </c:pt>
              </c:numCache>
            </c:numRef>
          </c:val>
          <c:extLst>
            <c:ext xmlns:c16="http://schemas.microsoft.com/office/drawing/2014/chart" uri="{C3380CC4-5D6E-409C-BE32-E72D297353CC}">
              <c16:uniqueId val="{00000001-ED5C-4FAA-B04E-E789DD4601DC}"/>
            </c:ext>
          </c:extLst>
        </c:ser>
        <c:ser>
          <c:idx val="2"/>
          <c:order val="2"/>
          <c:tx>
            <c:strRef>
              <c:f>'79【Q49】'!$F$35</c:f>
              <c:strCache>
                <c:ptCount val="1"/>
                <c:pt idx="0">
                  <c:v>どちらかと言えばそう思わない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'79【Q49】'!$C$36:$C$38</c:f>
              <c:strCache>
                <c:ptCount val="3"/>
                <c:pt idx="0">
                  <c:v>男性・管理職/総合職(n=180)</c:v>
                </c:pt>
                <c:pt idx="1">
                  <c:v>女性・管理職/総合職(n=82)</c:v>
                </c:pt>
                <c:pt idx="2">
                  <c:v>女性・一般職(n=138)</c:v>
                </c:pt>
              </c:strCache>
            </c:strRef>
          </c:cat>
          <c:val>
            <c:numRef>
              <c:f>'79【Q49】'!$F$36:$F$38</c:f>
              <c:numCache>
                <c:formatCode>0.0_ </c:formatCode>
                <c:ptCount val="3"/>
                <c:pt idx="0">
                  <c:v>22.222222222222221</c:v>
                </c:pt>
                <c:pt idx="1">
                  <c:v>18.292682926829269</c:v>
                </c:pt>
                <c:pt idx="2">
                  <c:v>15.942028985507244</c:v>
                </c:pt>
              </c:numCache>
            </c:numRef>
          </c:val>
          <c:extLst>
            <c:ext xmlns:c16="http://schemas.microsoft.com/office/drawing/2014/chart" uri="{C3380CC4-5D6E-409C-BE32-E72D297353CC}">
              <c16:uniqueId val="{00000002-ED5C-4FAA-B04E-E789DD4601DC}"/>
            </c:ext>
          </c:extLst>
        </c:ser>
        <c:ser>
          <c:idx val="3"/>
          <c:order val="3"/>
          <c:tx>
            <c:strRef>
              <c:f>'79【Q49】'!$G$35</c:f>
              <c:strCache>
                <c:ptCount val="1"/>
                <c:pt idx="0">
                  <c:v>そう思わない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6"/>
              <c:layout>
                <c:manualLayout>
                  <c:x val="2.3519524380185551E-3"/>
                  <c:y val="5.41169174354425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D5C-4FAA-B04E-E789DD4601D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'79【Q49】'!$C$36:$C$38</c:f>
              <c:strCache>
                <c:ptCount val="3"/>
                <c:pt idx="0">
                  <c:v>男性・管理職/総合職(n=180)</c:v>
                </c:pt>
                <c:pt idx="1">
                  <c:v>女性・管理職/総合職(n=82)</c:v>
                </c:pt>
                <c:pt idx="2">
                  <c:v>女性・一般職(n=138)</c:v>
                </c:pt>
              </c:strCache>
            </c:strRef>
          </c:cat>
          <c:val>
            <c:numRef>
              <c:f>'79【Q49】'!$G$36:$G$38</c:f>
              <c:numCache>
                <c:formatCode>0.0_ </c:formatCode>
                <c:ptCount val="3"/>
                <c:pt idx="0">
                  <c:v>16.111111111111111</c:v>
                </c:pt>
                <c:pt idx="1">
                  <c:v>9.7560975609756095</c:v>
                </c:pt>
                <c:pt idx="2">
                  <c:v>16.666666666666664</c:v>
                </c:pt>
              </c:numCache>
            </c:numRef>
          </c:val>
          <c:extLst>
            <c:ext xmlns:c16="http://schemas.microsoft.com/office/drawing/2014/chart" uri="{C3380CC4-5D6E-409C-BE32-E72D297353CC}">
              <c16:uniqueId val="{00000004-ED5C-4FAA-B04E-E789DD4601DC}"/>
            </c:ext>
          </c:extLst>
        </c:ser>
        <c:ser>
          <c:idx val="4"/>
          <c:order val="4"/>
          <c:tx>
            <c:strRef>
              <c:f>'79【Q49】'!$H$35</c:f>
              <c:strCache>
                <c:ptCount val="1"/>
                <c:pt idx="0">
                  <c:v>わからない</c:v>
                </c:pt>
              </c:strCache>
            </c:strRef>
          </c:tx>
          <c:spPr>
            <a:solidFill>
              <a:srgbClr val="ED7D31"/>
            </a:solidFill>
            <a:ln>
              <a:solidFill>
                <a:srgbClr val="5B9BD5"/>
              </a:solidFill>
            </a:ln>
            <a:effectLst/>
          </c:spPr>
          <c:invertIfNegative val="0"/>
          <c:dLbls>
            <c:dLbl>
              <c:idx val="0"/>
              <c:layout>
                <c:manualLayout>
                  <c:x val="0"/>
                  <c:y val="8.51062879250707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BB-4C9B-A5E1-81CB8F2D460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'79【Q49】'!$C$36:$C$38</c:f>
              <c:strCache>
                <c:ptCount val="3"/>
                <c:pt idx="0">
                  <c:v>男性・管理職/総合職(n=180)</c:v>
                </c:pt>
                <c:pt idx="1">
                  <c:v>女性・管理職/総合職(n=82)</c:v>
                </c:pt>
                <c:pt idx="2">
                  <c:v>女性・一般職(n=138)</c:v>
                </c:pt>
              </c:strCache>
            </c:strRef>
          </c:cat>
          <c:val>
            <c:numRef>
              <c:f>'79【Q49】'!$H$36:$H$38</c:f>
              <c:numCache>
                <c:formatCode>0.0_ </c:formatCode>
                <c:ptCount val="3"/>
                <c:pt idx="0">
                  <c:v>2.2222222222222223</c:v>
                </c:pt>
                <c:pt idx="1">
                  <c:v>6.0975609756097562</c:v>
                </c:pt>
                <c:pt idx="2">
                  <c:v>6.5217391304347823</c:v>
                </c:pt>
              </c:numCache>
            </c:numRef>
          </c:val>
          <c:extLst>
            <c:ext xmlns:c16="http://schemas.microsoft.com/office/drawing/2014/chart" uri="{C3380CC4-5D6E-409C-BE32-E72D297353CC}">
              <c16:uniqueId val="{00000005-ED5C-4FAA-B04E-E789DD4601DC}"/>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91187596070772969"/>
          <c:w val="0.99840650760794569"/>
          <c:h val="8.812403929227036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'81【Q50S2】'!$F$30:$I$30</c:f>
              <c:numCache>
                <c:formatCode>0.0_ </c:formatCode>
                <c:ptCount val="4"/>
                <c:pt idx="0">
                  <c:v>22.868217054263564</c:v>
                </c:pt>
                <c:pt idx="1">
                  <c:v>60.077519379844958</c:v>
                </c:pt>
                <c:pt idx="2">
                  <c:v>13.178294573643413</c:v>
                </c:pt>
                <c:pt idx="3">
                  <c:v>3.8759689922480618</c:v>
                </c:pt>
              </c:numCache>
            </c:numRef>
          </c:val>
          <c:extLst>
            <c:ext xmlns:c16="http://schemas.microsoft.com/office/drawing/2014/chart" uri="{C3380CC4-5D6E-409C-BE32-E72D297353CC}">
              <c16:uniqueId val="{00000005-C17C-462F-BD84-2615DCC766A7}"/>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'81【Q50S2】'!$F$28</c:f>
              <c:strCache>
                <c:ptCount val="1"/>
                <c:pt idx="0">
                  <c:v>そう思う</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'81【Q50S2】'!$F$30:$F$33</c:f>
              <c:numCache>
                <c:formatCode>0.0_ </c:formatCode>
                <c:ptCount val="4"/>
                <c:pt idx="0">
                  <c:v>22.868217054263564</c:v>
                </c:pt>
                <c:pt idx="1">
                  <c:v>22.429906542056074</c:v>
                </c:pt>
                <c:pt idx="2">
                  <c:v>24.074074074074073</c:v>
                </c:pt>
                <c:pt idx="3">
                  <c:v>21.428571428571427</c:v>
                </c:pt>
              </c:numCache>
            </c:numRef>
          </c:val>
          <c:extLst>
            <c:ext xmlns:c16="http://schemas.microsoft.com/office/drawing/2014/chart" uri="{C3380CC4-5D6E-409C-BE32-E72D297353CC}">
              <c16:uniqueId val="{00000001-4572-41F6-9FAF-7864BA7A14BA}"/>
            </c:ext>
          </c:extLst>
        </c:ser>
        <c:ser>
          <c:idx val="1"/>
          <c:order val="1"/>
          <c:tx>
            <c:strRef>
              <c:f>'81【Q50S2】'!$G$28</c:f>
              <c:strCache>
                <c:ptCount val="1"/>
                <c:pt idx="0">
                  <c:v>どちらかと言えばそう思う</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'81【Q50S2】'!$G$30:$G$33</c:f>
              <c:numCache>
                <c:formatCode>0.0_ </c:formatCode>
                <c:ptCount val="4"/>
                <c:pt idx="0">
                  <c:v>60.077519379844958</c:v>
                </c:pt>
                <c:pt idx="1">
                  <c:v>54.205607476635507</c:v>
                </c:pt>
                <c:pt idx="2">
                  <c:v>59.259259259259252</c:v>
                </c:pt>
                <c:pt idx="3">
                  <c:v>67.857142857142861</c:v>
                </c:pt>
              </c:numCache>
            </c:numRef>
          </c:val>
          <c:extLst>
            <c:ext xmlns:c16="http://schemas.microsoft.com/office/drawing/2014/chart" uri="{C3380CC4-5D6E-409C-BE32-E72D297353CC}">
              <c16:uniqueId val="{00000002-4572-41F6-9FAF-7864BA7A14BA}"/>
            </c:ext>
          </c:extLst>
        </c:ser>
        <c:ser>
          <c:idx val="2"/>
          <c:order val="2"/>
          <c:tx>
            <c:strRef>
              <c:f>'81【Q50S2】'!$H$28</c:f>
              <c:strCache>
                <c:ptCount val="1"/>
                <c:pt idx="0">
                  <c:v>どちらかと言えばそう思わない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'81【Q50S2】'!$H$30:$H$33</c:f>
              <c:numCache>
                <c:formatCode>0.0_ </c:formatCode>
                <c:ptCount val="4"/>
                <c:pt idx="0">
                  <c:v>13.178294573643413</c:v>
                </c:pt>
                <c:pt idx="1">
                  <c:v>18.691588785046729</c:v>
                </c:pt>
                <c:pt idx="2">
                  <c:v>11.111111111111111</c:v>
                </c:pt>
                <c:pt idx="3">
                  <c:v>8.3333333333333321</c:v>
                </c:pt>
              </c:numCache>
            </c:numRef>
          </c:val>
          <c:extLst>
            <c:ext xmlns:c16="http://schemas.microsoft.com/office/drawing/2014/chart" uri="{C3380CC4-5D6E-409C-BE32-E72D297353CC}">
              <c16:uniqueId val="{00000003-4572-41F6-9FAF-7864BA7A14BA}"/>
            </c:ext>
          </c:extLst>
        </c:ser>
        <c:ser>
          <c:idx val="3"/>
          <c:order val="3"/>
          <c:tx>
            <c:strRef>
              <c:f>'81【Q50S2】'!$I$28</c:f>
              <c:strCache>
                <c:ptCount val="1"/>
                <c:pt idx="0">
                  <c:v>そう思わない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'81【Q50S2】'!$I$30:$I$33</c:f>
              <c:numCache>
                <c:formatCode>0.0_ </c:formatCode>
                <c:ptCount val="4"/>
                <c:pt idx="0">
                  <c:v>3.8759689922480618</c:v>
                </c:pt>
                <c:pt idx="1">
                  <c:v>4.6728971962616823</c:v>
                </c:pt>
                <c:pt idx="2">
                  <c:v>5.5555555555555554</c:v>
                </c:pt>
                <c:pt idx="3">
                  <c:v>2.3809523809523809</c:v>
                </c:pt>
              </c:numCache>
            </c:numRef>
          </c:val>
          <c:extLst>
            <c:ext xmlns:c16="http://schemas.microsoft.com/office/drawing/2014/chart" uri="{C3380CC4-5D6E-409C-BE32-E72D297353CC}">
              <c16:uniqueId val="{00000004-4572-41F6-9FAF-7864BA7A14BA}"/>
            </c:ext>
          </c:extLst>
        </c:ser>
        <c:dLbls>
          <c:showLegendKey val="0"/>
          <c:showVal val="0"/>
          <c:showCatName val="0"/>
          <c:showSerName val="0"/>
          <c:showPercent val="0"/>
          <c:showBubbleSize val="0"/>
        </c:dLbls>
        <c:gapWidth val="30"/>
        <c:overlap val="100"/>
        <c:axId val="719132368"/>
        <c:axId val="719132784"/>
      </c:barChart>
      <c:catAx>
        <c:axId val="719132368"/>
        <c:scaling>
          <c:orientation val="maxMin"/>
        </c:scaling>
        <c:delete val="1"/>
        <c:axPos val="l"/>
        <c:majorTickMark val="out"/>
        <c:minorTickMark val="none"/>
        <c:tickLblPos val="nextTo"/>
        <c:crossAx val="719132784"/>
        <c:crosses val="autoZero"/>
        <c:auto val="1"/>
        <c:lblAlgn val="ctr"/>
        <c:lblOffset val="100"/>
        <c:tickLblSkip val="3"/>
        <c:tickMarkSkip val="1"/>
        <c:noMultiLvlLbl val="0"/>
      </c:catAx>
      <c:valAx>
        <c:axId val="719132784"/>
        <c:scaling>
          <c:orientation val="minMax"/>
          <c:min val="0"/>
        </c:scaling>
        <c:delete val="1"/>
        <c:axPos val="t"/>
        <c:numFmt formatCode="0%" sourceLinked="1"/>
        <c:majorTickMark val="out"/>
        <c:minorTickMark val="none"/>
        <c:tickLblPos val="nextTo"/>
        <c:crossAx val="719132368"/>
        <c:crossesAt val="1"/>
        <c:crossBetween val="between"/>
      </c:valAx>
      <c:spPr>
        <a:noFill/>
        <a:ln w="25400">
          <a:noFill/>
        </a:ln>
      </c:spPr>
    </c:plotArea>
    <c:legend>
      <c:legendPos val="t"/>
      <c:layout>
        <c:manualLayout>
          <c:xMode val="edge"/>
          <c:yMode val="edge"/>
          <c:x val="7.0721858963275847E-2"/>
          <c:y val="0.38247205095051995"/>
          <c:w val="0.81533489258412661"/>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92222222222223"/>
          <c:y val="0.13150147869498771"/>
          <c:w val="0.79279999999999995"/>
          <c:h val="0.67494460769924258"/>
        </c:manualLayout>
      </c:layout>
      <c:barChart>
        <c:barDir val="bar"/>
        <c:grouping val="percentStacked"/>
        <c:varyColors val="0"/>
        <c:ser>
          <c:idx val="0"/>
          <c:order val="0"/>
          <c:tx>
            <c:strRef>
              <c:f>'81【Q50S2】'!$D$35</c:f>
              <c:strCache>
                <c:ptCount val="1"/>
                <c:pt idx="0">
                  <c:v>そう思う</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'81【Q50S2】'!$C$36:$C$38</c:f>
              <c:strCache>
                <c:ptCount val="3"/>
                <c:pt idx="0">
                  <c:v>男性・管理職/総合職(n=107)</c:v>
                </c:pt>
                <c:pt idx="1">
                  <c:v>女性・管理職/総合職(n=54)</c:v>
                </c:pt>
                <c:pt idx="2">
                  <c:v>女性・一般職(n=84)</c:v>
                </c:pt>
              </c:strCache>
            </c:strRef>
          </c:cat>
          <c:val>
            <c:numRef>
              <c:f>'81【Q50S2】'!$D$36:$D$38</c:f>
              <c:numCache>
                <c:formatCode>0.0_ </c:formatCode>
                <c:ptCount val="3"/>
                <c:pt idx="0">
                  <c:v>22.429906542056074</c:v>
                </c:pt>
                <c:pt idx="1">
                  <c:v>24.074074074074073</c:v>
                </c:pt>
                <c:pt idx="2">
                  <c:v>21.428571428571427</c:v>
                </c:pt>
              </c:numCache>
            </c:numRef>
          </c:val>
          <c:extLst>
            <c:ext xmlns:c16="http://schemas.microsoft.com/office/drawing/2014/chart" uri="{C3380CC4-5D6E-409C-BE32-E72D297353CC}">
              <c16:uniqueId val="{00000000-6B97-4DD2-81A3-0C8976B925D3}"/>
            </c:ext>
          </c:extLst>
        </c:ser>
        <c:ser>
          <c:idx val="1"/>
          <c:order val="1"/>
          <c:tx>
            <c:strRef>
              <c:f>'81【Q50S2】'!$E$35</c:f>
              <c:strCache>
                <c:ptCount val="1"/>
                <c:pt idx="0">
                  <c:v>どちらかと言えばそう思う</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'81【Q50S2】'!$C$36:$C$38</c:f>
              <c:strCache>
                <c:ptCount val="3"/>
                <c:pt idx="0">
                  <c:v>男性・管理職/総合職(n=107)</c:v>
                </c:pt>
                <c:pt idx="1">
                  <c:v>女性・管理職/総合職(n=54)</c:v>
                </c:pt>
                <c:pt idx="2">
                  <c:v>女性・一般職(n=84)</c:v>
                </c:pt>
              </c:strCache>
            </c:strRef>
          </c:cat>
          <c:val>
            <c:numRef>
              <c:f>'81【Q50S2】'!$E$36:$E$38</c:f>
              <c:numCache>
                <c:formatCode>0.0_ </c:formatCode>
                <c:ptCount val="3"/>
                <c:pt idx="0">
                  <c:v>54.205607476635507</c:v>
                </c:pt>
                <c:pt idx="1">
                  <c:v>59.259259259259252</c:v>
                </c:pt>
                <c:pt idx="2">
                  <c:v>67.857142857142861</c:v>
                </c:pt>
              </c:numCache>
            </c:numRef>
          </c:val>
          <c:extLst>
            <c:ext xmlns:c16="http://schemas.microsoft.com/office/drawing/2014/chart" uri="{C3380CC4-5D6E-409C-BE32-E72D297353CC}">
              <c16:uniqueId val="{00000001-6B97-4DD2-81A3-0C8976B925D3}"/>
            </c:ext>
          </c:extLst>
        </c:ser>
        <c:ser>
          <c:idx val="2"/>
          <c:order val="2"/>
          <c:tx>
            <c:strRef>
              <c:f>'81【Q50S2】'!$F$35</c:f>
              <c:strCache>
                <c:ptCount val="1"/>
                <c:pt idx="0">
                  <c:v>どちらかと言えばそう思わない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'81【Q50S2】'!$C$36:$C$38</c:f>
              <c:strCache>
                <c:ptCount val="3"/>
                <c:pt idx="0">
                  <c:v>男性・管理職/総合職(n=107)</c:v>
                </c:pt>
                <c:pt idx="1">
                  <c:v>女性・管理職/総合職(n=54)</c:v>
                </c:pt>
                <c:pt idx="2">
                  <c:v>女性・一般職(n=84)</c:v>
                </c:pt>
              </c:strCache>
            </c:strRef>
          </c:cat>
          <c:val>
            <c:numRef>
              <c:f>'81【Q50S2】'!$F$36:$F$38</c:f>
              <c:numCache>
                <c:formatCode>0.0_ </c:formatCode>
                <c:ptCount val="3"/>
                <c:pt idx="0">
                  <c:v>18.691588785046729</c:v>
                </c:pt>
                <c:pt idx="1">
                  <c:v>11.111111111111111</c:v>
                </c:pt>
                <c:pt idx="2">
                  <c:v>8.3333333333333321</c:v>
                </c:pt>
              </c:numCache>
            </c:numRef>
          </c:val>
          <c:extLst>
            <c:ext xmlns:c16="http://schemas.microsoft.com/office/drawing/2014/chart" uri="{C3380CC4-5D6E-409C-BE32-E72D297353CC}">
              <c16:uniqueId val="{00000002-6B97-4DD2-81A3-0C8976B925D3}"/>
            </c:ext>
          </c:extLst>
        </c:ser>
        <c:ser>
          <c:idx val="3"/>
          <c:order val="3"/>
          <c:tx>
            <c:strRef>
              <c:f>'81【Q50S2】'!$G$35</c:f>
              <c:strCache>
                <c:ptCount val="1"/>
                <c:pt idx="0">
                  <c:v>そう思わない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2"/>
              <c:layout>
                <c:manualLayout>
                  <c:x val="-1.7809950738703558E-16"/>
                  <c:y val="7.960194847184119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E7-4DF4-952E-DCF6CFA569EF}"/>
                </c:ext>
              </c:extLst>
            </c:dLbl>
            <c:dLbl>
              <c:idx val="6"/>
              <c:layout>
                <c:manualLayout>
                  <c:x val="2.3519524380185551E-3"/>
                  <c:y val="5.41169174354425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B97-4DD2-81A3-0C8976B925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'81【Q50S2】'!$C$36:$C$38</c:f>
              <c:strCache>
                <c:ptCount val="3"/>
                <c:pt idx="0">
                  <c:v>男性・管理職/総合職(n=107)</c:v>
                </c:pt>
                <c:pt idx="1">
                  <c:v>女性・管理職/総合職(n=54)</c:v>
                </c:pt>
                <c:pt idx="2">
                  <c:v>女性・一般職(n=84)</c:v>
                </c:pt>
              </c:strCache>
            </c:strRef>
          </c:cat>
          <c:val>
            <c:numRef>
              <c:f>'81【Q50S2】'!$G$36:$G$38</c:f>
              <c:numCache>
                <c:formatCode>0.0_ </c:formatCode>
                <c:ptCount val="3"/>
                <c:pt idx="0">
                  <c:v>4.6728971962616823</c:v>
                </c:pt>
                <c:pt idx="1">
                  <c:v>5.5555555555555554</c:v>
                </c:pt>
                <c:pt idx="2">
                  <c:v>2.3809523809523809</c:v>
                </c:pt>
              </c:numCache>
            </c:numRef>
          </c:val>
          <c:extLst>
            <c:ext xmlns:c16="http://schemas.microsoft.com/office/drawing/2014/chart" uri="{C3380CC4-5D6E-409C-BE32-E72D297353CC}">
              <c16:uniqueId val="{00000004-6B97-4DD2-81A3-0C8976B925D3}"/>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2881990428210817"/>
          <c:w val="0.99840650760794569"/>
          <c:h val="0.1711800957178916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'82【Q51】'!$F$30:$J$30</c:f>
              <c:numCache>
                <c:formatCode>0.0_ </c:formatCode>
                <c:ptCount val="5"/>
                <c:pt idx="0">
                  <c:v>32.62411347517731</c:v>
                </c:pt>
                <c:pt idx="1">
                  <c:v>4.4917257683215128</c:v>
                </c:pt>
                <c:pt idx="2">
                  <c:v>0.2364066193853428</c:v>
                </c:pt>
                <c:pt idx="3">
                  <c:v>53.191489361702125</c:v>
                </c:pt>
                <c:pt idx="4">
                  <c:v>9.456264775413711</c:v>
                </c:pt>
              </c:numCache>
            </c:numRef>
          </c:val>
          <c:extLst>
            <c:ext xmlns:c16="http://schemas.microsoft.com/office/drawing/2014/chart" uri="{C3380CC4-5D6E-409C-BE32-E72D297353CC}">
              <c16:uniqueId val="{00000005-B8B4-46FA-BA69-544EB1E67BE6}"/>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'82【Q51】'!$F$28</c:f>
              <c:strCache>
                <c:ptCount val="1"/>
                <c:pt idx="0">
                  <c:v>受けたことがある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'82【Q51】'!$F$30:$F$33</c:f>
              <c:numCache>
                <c:formatCode>0.0_ </c:formatCode>
                <c:ptCount val="4"/>
                <c:pt idx="0">
                  <c:v>32.62411347517731</c:v>
                </c:pt>
                <c:pt idx="1">
                  <c:v>52.222222222222229</c:v>
                </c:pt>
                <c:pt idx="2">
                  <c:v>21.951219512195124</c:v>
                </c:pt>
                <c:pt idx="3">
                  <c:v>15.217391304347828</c:v>
                </c:pt>
              </c:numCache>
            </c:numRef>
          </c:val>
          <c:extLst>
            <c:ext xmlns:c16="http://schemas.microsoft.com/office/drawing/2014/chart" uri="{C3380CC4-5D6E-409C-BE32-E72D297353CC}">
              <c16:uniqueId val="{00000001-E2EC-463A-9F2F-DAEAF04149E1}"/>
            </c:ext>
          </c:extLst>
        </c:ser>
        <c:ser>
          <c:idx val="1"/>
          <c:order val="1"/>
          <c:tx>
            <c:strRef>
              <c:f>'82【Q51】'!$G$28</c:f>
              <c:strCache>
                <c:ptCount val="1"/>
                <c:pt idx="0">
                  <c:v>研修はあったが、受けなかった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'82【Q51】'!$G$30:$G$33</c:f>
              <c:numCache>
                <c:formatCode>0.0_ </c:formatCode>
                <c:ptCount val="4"/>
                <c:pt idx="0">
                  <c:v>4.4917257683215128</c:v>
                </c:pt>
                <c:pt idx="1">
                  <c:v>5</c:v>
                </c:pt>
                <c:pt idx="2">
                  <c:v>3.6585365853658534</c:v>
                </c:pt>
                <c:pt idx="3">
                  <c:v>4.3478260869565215</c:v>
                </c:pt>
              </c:numCache>
            </c:numRef>
          </c:val>
          <c:extLst>
            <c:ext xmlns:c16="http://schemas.microsoft.com/office/drawing/2014/chart" uri="{C3380CC4-5D6E-409C-BE32-E72D297353CC}">
              <c16:uniqueId val="{00000002-E2EC-463A-9F2F-DAEAF04149E1}"/>
            </c:ext>
          </c:extLst>
        </c:ser>
        <c:ser>
          <c:idx val="2"/>
          <c:order val="2"/>
          <c:tx>
            <c:strRef>
              <c:f>'82【Q51】'!$H$28</c:f>
              <c:strCache>
                <c:ptCount val="1"/>
                <c:pt idx="0">
                  <c:v>今後受ける予定である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'82【Q51】'!$H$30:$H$33</c:f>
              <c:numCache>
                <c:formatCode>0.0_ </c:formatCode>
                <c:ptCount val="4"/>
                <c:pt idx="0">
                  <c:v>0.2364066193853428</c:v>
                </c:pt>
                <c:pt idx="1">
                  <c:v>0</c:v>
                </c:pt>
                <c:pt idx="2">
                  <c:v>1.2195121951219512</c:v>
                </c:pt>
                <c:pt idx="3">
                  <c:v>0</c:v>
                </c:pt>
              </c:numCache>
            </c:numRef>
          </c:val>
          <c:extLst>
            <c:ext xmlns:c16="http://schemas.microsoft.com/office/drawing/2014/chart" uri="{C3380CC4-5D6E-409C-BE32-E72D297353CC}">
              <c16:uniqueId val="{00000003-E2EC-463A-9F2F-DAEAF04149E1}"/>
            </c:ext>
          </c:extLst>
        </c:ser>
        <c:ser>
          <c:idx val="3"/>
          <c:order val="3"/>
          <c:tx>
            <c:strRef>
              <c:f>'82【Q51】'!$I$28</c:f>
              <c:strCache>
                <c:ptCount val="1"/>
                <c:pt idx="0">
                  <c:v>そういった研修はない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'82【Q51】'!$I$30:$I$33</c:f>
              <c:numCache>
                <c:formatCode>0.0_ </c:formatCode>
                <c:ptCount val="4"/>
                <c:pt idx="0">
                  <c:v>53.191489361702125</c:v>
                </c:pt>
                <c:pt idx="1">
                  <c:v>35</c:v>
                </c:pt>
                <c:pt idx="2">
                  <c:v>60.975609756097562</c:v>
                </c:pt>
                <c:pt idx="3">
                  <c:v>70.289855072463766</c:v>
                </c:pt>
              </c:numCache>
            </c:numRef>
          </c:val>
          <c:extLst>
            <c:ext xmlns:c16="http://schemas.microsoft.com/office/drawing/2014/chart" uri="{C3380CC4-5D6E-409C-BE32-E72D297353CC}">
              <c16:uniqueId val="{00000004-E2EC-463A-9F2F-DAEAF04149E1}"/>
            </c:ext>
          </c:extLst>
        </c:ser>
        <c:ser>
          <c:idx val="4"/>
          <c:order val="4"/>
          <c:tx>
            <c:strRef>
              <c:f>'82【Q51】'!$J$28</c:f>
              <c:strCache>
                <c:ptCount val="1"/>
                <c:pt idx="0">
                  <c:v>わからない／覚えていない</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'82【Q51】'!$J$30:$J$33</c:f>
              <c:numCache>
                <c:formatCode>0.0_ </c:formatCode>
                <c:ptCount val="4"/>
                <c:pt idx="0">
                  <c:v>9.456264775413711</c:v>
                </c:pt>
                <c:pt idx="1">
                  <c:v>7.7777777777777777</c:v>
                </c:pt>
                <c:pt idx="2">
                  <c:v>12.195121951219512</c:v>
                </c:pt>
                <c:pt idx="3">
                  <c:v>10.144927536231885</c:v>
                </c:pt>
              </c:numCache>
            </c:numRef>
          </c:val>
          <c:extLst>
            <c:ext xmlns:c16="http://schemas.microsoft.com/office/drawing/2014/chart" uri="{C3380CC4-5D6E-409C-BE32-E72D297353CC}">
              <c16:uniqueId val="{00000005-E2EC-463A-9F2F-DAEAF04149E1}"/>
            </c:ext>
          </c:extLst>
        </c:ser>
        <c:dLbls>
          <c:showLegendKey val="0"/>
          <c:showVal val="0"/>
          <c:showCatName val="0"/>
          <c:showSerName val="0"/>
          <c:showPercent val="0"/>
          <c:showBubbleSize val="0"/>
        </c:dLbls>
        <c:gapWidth val="30"/>
        <c:overlap val="100"/>
        <c:axId val="719109072"/>
        <c:axId val="719111568"/>
      </c:barChart>
      <c:catAx>
        <c:axId val="719109072"/>
        <c:scaling>
          <c:orientation val="maxMin"/>
        </c:scaling>
        <c:delete val="1"/>
        <c:axPos val="l"/>
        <c:majorTickMark val="out"/>
        <c:minorTickMark val="none"/>
        <c:tickLblPos val="nextTo"/>
        <c:crossAx val="719111568"/>
        <c:crosses val="autoZero"/>
        <c:auto val="1"/>
        <c:lblAlgn val="ctr"/>
        <c:lblOffset val="100"/>
        <c:tickLblSkip val="3"/>
        <c:tickMarkSkip val="1"/>
        <c:noMultiLvlLbl val="0"/>
      </c:catAx>
      <c:valAx>
        <c:axId val="719111568"/>
        <c:scaling>
          <c:orientation val="minMax"/>
          <c:min val="0"/>
        </c:scaling>
        <c:delete val="1"/>
        <c:axPos val="t"/>
        <c:numFmt formatCode="0%" sourceLinked="1"/>
        <c:majorTickMark val="out"/>
        <c:minorTickMark val="none"/>
        <c:tickLblPos val="nextTo"/>
        <c:crossAx val="719109072"/>
        <c:crossesAt val="1"/>
        <c:crossBetween val="between"/>
      </c:valAx>
      <c:spPr>
        <a:noFill/>
        <a:ln w="25400">
          <a:noFill/>
        </a:ln>
      </c:spPr>
    </c:plotArea>
    <c:legend>
      <c:legendPos val="t"/>
      <c:layout>
        <c:manualLayout>
          <c:xMode val="edge"/>
          <c:yMode val="edge"/>
          <c:x val="6.4500834581579444E-2"/>
          <c:y val="0.31267070180973555"/>
          <c:w val="0.82777694134751956"/>
          <c:h val="0.20361393929778299"/>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0.1538680355242954"/>
          <c:w val="0.79279999999999995"/>
          <c:h val="0.65809770886609487"/>
        </c:manualLayout>
      </c:layout>
      <c:barChart>
        <c:barDir val="bar"/>
        <c:grouping val="percentStacked"/>
        <c:varyColors val="0"/>
        <c:ser>
          <c:idx val="0"/>
          <c:order val="0"/>
          <c:tx>
            <c:strRef>
              <c:f>'82【Q51】'!$D$35</c:f>
              <c:strCache>
                <c:ptCount val="1"/>
                <c:pt idx="0">
                  <c:v>受けたことがある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'82【Q51】'!$C$36:$C$38</c:f>
              <c:strCache>
                <c:ptCount val="3"/>
                <c:pt idx="0">
                  <c:v>男性・管理職/総合職(n=180)</c:v>
                </c:pt>
                <c:pt idx="1">
                  <c:v>女性・管理職/総合職(n=82)</c:v>
                </c:pt>
                <c:pt idx="2">
                  <c:v>女性・一般職(n=138)</c:v>
                </c:pt>
              </c:strCache>
            </c:strRef>
          </c:cat>
          <c:val>
            <c:numRef>
              <c:f>'82【Q51】'!$D$36:$D$38</c:f>
              <c:numCache>
                <c:formatCode>0.0_ </c:formatCode>
                <c:ptCount val="3"/>
                <c:pt idx="0">
                  <c:v>52.222222222222229</c:v>
                </c:pt>
                <c:pt idx="1">
                  <c:v>21.951219512195124</c:v>
                </c:pt>
                <c:pt idx="2">
                  <c:v>15.217391304347828</c:v>
                </c:pt>
              </c:numCache>
            </c:numRef>
          </c:val>
          <c:extLst>
            <c:ext xmlns:c16="http://schemas.microsoft.com/office/drawing/2014/chart" uri="{C3380CC4-5D6E-409C-BE32-E72D297353CC}">
              <c16:uniqueId val="{00000000-82B1-4BDB-8463-BF8C706070D3}"/>
            </c:ext>
          </c:extLst>
        </c:ser>
        <c:ser>
          <c:idx val="1"/>
          <c:order val="1"/>
          <c:tx>
            <c:strRef>
              <c:f>'82【Q51】'!$E$35</c:f>
              <c:strCache>
                <c:ptCount val="1"/>
                <c:pt idx="0">
                  <c:v>研修はあったが、受けなかった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'82【Q51】'!$C$36:$C$38</c:f>
              <c:strCache>
                <c:ptCount val="3"/>
                <c:pt idx="0">
                  <c:v>男性・管理職/総合職(n=180)</c:v>
                </c:pt>
                <c:pt idx="1">
                  <c:v>女性・管理職/総合職(n=82)</c:v>
                </c:pt>
                <c:pt idx="2">
                  <c:v>女性・一般職(n=138)</c:v>
                </c:pt>
              </c:strCache>
            </c:strRef>
          </c:cat>
          <c:val>
            <c:numRef>
              <c:f>'82【Q51】'!$E$36:$E$38</c:f>
              <c:numCache>
                <c:formatCode>0.0_ </c:formatCode>
                <c:ptCount val="3"/>
                <c:pt idx="0">
                  <c:v>5</c:v>
                </c:pt>
                <c:pt idx="1">
                  <c:v>3.6585365853658534</c:v>
                </c:pt>
                <c:pt idx="2">
                  <c:v>4.3478260869565215</c:v>
                </c:pt>
              </c:numCache>
            </c:numRef>
          </c:val>
          <c:extLst>
            <c:ext xmlns:c16="http://schemas.microsoft.com/office/drawing/2014/chart" uri="{C3380CC4-5D6E-409C-BE32-E72D297353CC}">
              <c16:uniqueId val="{00000001-82B1-4BDB-8463-BF8C706070D3}"/>
            </c:ext>
          </c:extLst>
        </c:ser>
        <c:ser>
          <c:idx val="2"/>
          <c:order val="2"/>
          <c:tx>
            <c:strRef>
              <c:f>'82【Q51】'!$F$35</c:f>
              <c:strCache>
                <c:ptCount val="1"/>
                <c:pt idx="0">
                  <c:v>今後受ける予定である</c:v>
                </c:pt>
              </c:strCache>
            </c:strRef>
          </c:tx>
          <c:spPr>
            <a:solidFill>
              <a:sysClr val="window" lastClr="FFFFFF"/>
            </a:solidFill>
            <a:ln>
              <a:solidFill>
                <a:schemeClr val="accent1"/>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B127-4C78-9D25-19E050723C1C}"/>
                </c:ext>
              </c:extLst>
            </c:dLbl>
            <c:dLbl>
              <c:idx val="1"/>
              <c:layout>
                <c:manualLayout>
                  <c:x val="0"/>
                  <c:y val="8.19367333460804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127-4C78-9D25-19E050723C1C}"/>
                </c:ext>
              </c:extLst>
            </c:dLbl>
            <c:dLbl>
              <c:idx val="2"/>
              <c:delete val="1"/>
              <c:extLst>
                <c:ext xmlns:c15="http://schemas.microsoft.com/office/drawing/2012/chart" uri="{CE6537A1-D6FC-4f65-9D91-7224C49458BB}"/>
                <c:ext xmlns:c16="http://schemas.microsoft.com/office/drawing/2014/chart" uri="{C3380CC4-5D6E-409C-BE32-E72D297353CC}">
                  <c16:uniqueId val="{00000002-B127-4C78-9D25-19E050723C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'82【Q51】'!$C$36:$C$38</c:f>
              <c:strCache>
                <c:ptCount val="3"/>
                <c:pt idx="0">
                  <c:v>男性・管理職/総合職(n=180)</c:v>
                </c:pt>
                <c:pt idx="1">
                  <c:v>女性・管理職/総合職(n=82)</c:v>
                </c:pt>
                <c:pt idx="2">
                  <c:v>女性・一般職(n=138)</c:v>
                </c:pt>
              </c:strCache>
            </c:strRef>
          </c:cat>
          <c:val>
            <c:numRef>
              <c:f>'82【Q51】'!$F$36:$F$38</c:f>
              <c:numCache>
                <c:formatCode>0.0_ </c:formatCode>
                <c:ptCount val="3"/>
                <c:pt idx="0">
                  <c:v>0</c:v>
                </c:pt>
                <c:pt idx="1">
                  <c:v>1.2195121951219512</c:v>
                </c:pt>
                <c:pt idx="2">
                  <c:v>0</c:v>
                </c:pt>
              </c:numCache>
            </c:numRef>
          </c:val>
          <c:extLst>
            <c:ext xmlns:c16="http://schemas.microsoft.com/office/drawing/2014/chart" uri="{C3380CC4-5D6E-409C-BE32-E72D297353CC}">
              <c16:uniqueId val="{00000002-82B1-4BDB-8463-BF8C706070D3}"/>
            </c:ext>
          </c:extLst>
        </c:ser>
        <c:ser>
          <c:idx val="3"/>
          <c:order val="3"/>
          <c:tx>
            <c:strRef>
              <c:f>'82【Q51】'!$G$35</c:f>
              <c:strCache>
                <c:ptCount val="1"/>
                <c:pt idx="0">
                  <c:v>そういった研修はない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6"/>
              <c:layout>
                <c:manualLayout>
                  <c:x val="2.3519524380185551E-3"/>
                  <c:y val="5.41169174354425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B1-4BDB-8463-BF8C706070D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'82【Q51】'!$C$36:$C$38</c:f>
              <c:strCache>
                <c:ptCount val="3"/>
                <c:pt idx="0">
                  <c:v>男性・管理職/総合職(n=180)</c:v>
                </c:pt>
                <c:pt idx="1">
                  <c:v>女性・管理職/総合職(n=82)</c:v>
                </c:pt>
                <c:pt idx="2">
                  <c:v>女性・一般職(n=138)</c:v>
                </c:pt>
              </c:strCache>
            </c:strRef>
          </c:cat>
          <c:val>
            <c:numRef>
              <c:f>'82【Q51】'!$G$36:$G$38</c:f>
              <c:numCache>
                <c:formatCode>0.0_ </c:formatCode>
                <c:ptCount val="3"/>
                <c:pt idx="0">
                  <c:v>35</c:v>
                </c:pt>
                <c:pt idx="1">
                  <c:v>60.975609756097562</c:v>
                </c:pt>
                <c:pt idx="2">
                  <c:v>70.289855072463766</c:v>
                </c:pt>
              </c:numCache>
            </c:numRef>
          </c:val>
          <c:extLst>
            <c:ext xmlns:c16="http://schemas.microsoft.com/office/drawing/2014/chart" uri="{C3380CC4-5D6E-409C-BE32-E72D297353CC}">
              <c16:uniqueId val="{00000004-82B1-4BDB-8463-BF8C706070D3}"/>
            </c:ext>
          </c:extLst>
        </c:ser>
        <c:ser>
          <c:idx val="4"/>
          <c:order val="4"/>
          <c:tx>
            <c:strRef>
              <c:f>'82【Q51】'!$H$35</c:f>
              <c:strCache>
                <c:ptCount val="1"/>
                <c:pt idx="0">
                  <c:v>わからない／覚えていない</c:v>
                </c:pt>
              </c:strCache>
            </c:strRef>
          </c:tx>
          <c:spPr>
            <a:solidFill>
              <a:srgbClr val="ED7D31"/>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'82【Q51】'!$C$36:$C$38</c:f>
              <c:strCache>
                <c:ptCount val="3"/>
                <c:pt idx="0">
                  <c:v>男性・管理職/総合職(n=180)</c:v>
                </c:pt>
                <c:pt idx="1">
                  <c:v>女性・管理職/総合職(n=82)</c:v>
                </c:pt>
                <c:pt idx="2">
                  <c:v>女性・一般職(n=138)</c:v>
                </c:pt>
              </c:strCache>
            </c:strRef>
          </c:cat>
          <c:val>
            <c:numRef>
              <c:f>'82【Q51】'!$H$36:$H$38</c:f>
              <c:numCache>
                <c:formatCode>0.0_ </c:formatCode>
                <c:ptCount val="3"/>
                <c:pt idx="0">
                  <c:v>7.7777777777777777</c:v>
                </c:pt>
                <c:pt idx="1">
                  <c:v>12.195121951219512</c:v>
                </c:pt>
                <c:pt idx="2">
                  <c:v>10.144927536231885</c:v>
                </c:pt>
              </c:numCache>
            </c:numRef>
          </c:val>
          <c:extLst>
            <c:ext xmlns:c16="http://schemas.microsoft.com/office/drawing/2014/chart" uri="{C3380CC4-5D6E-409C-BE32-E72D297353CC}">
              <c16:uniqueId val="{00000005-82B1-4BDB-8463-BF8C706070D3}"/>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3136062547507883"/>
          <c:w val="0.99840650760794569"/>
          <c:h val="0.1686393745249212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1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'83【Q52】'!$F$30:$I$30</c:f>
              <c:numCache>
                <c:formatCode>0.0_ </c:formatCode>
                <c:ptCount val="4"/>
                <c:pt idx="0">
                  <c:v>11.594202898550725</c:v>
                </c:pt>
                <c:pt idx="1">
                  <c:v>49.275362318840585</c:v>
                </c:pt>
                <c:pt idx="2">
                  <c:v>28.985507246376812</c:v>
                </c:pt>
                <c:pt idx="3">
                  <c:v>10.144927536231885</c:v>
                </c:pt>
              </c:numCache>
            </c:numRef>
          </c:val>
          <c:extLst>
            <c:ext xmlns:c16="http://schemas.microsoft.com/office/drawing/2014/chart" uri="{C3380CC4-5D6E-409C-BE32-E72D297353CC}">
              <c16:uniqueId val="{00000005-28FE-49CE-AB0A-AF3FD35A6175}"/>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1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'83【Q52】'!$F$28</c:f>
              <c:strCache>
                <c:ptCount val="1"/>
                <c:pt idx="0">
                  <c:v>合っていた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'83【Q52】'!$F$30:$F$33</c:f>
              <c:numCache>
                <c:formatCode>0.0_ </c:formatCode>
                <c:ptCount val="4"/>
                <c:pt idx="0">
                  <c:v>11.594202898550725</c:v>
                </c:pt>
                <c:pt idx="1">
                  <c:v>12.76595744680851</c:v>
                </c:pt>
                <c:pt idx="2">
                  <c:v>11.111111111111111</c:v>
                </c:pt>
                <c:pt idx="3">
                  <c:v>9.5238095238095237</c:v>
                </c:pt>
              </c:numCache>
            </c:numRef>
          </c:val>
          <c:extLst>
            <c:ext xmlns:c16="http://schemas.microsoft.com/office/drawing/2014/chart" uri="{C3380CC4-5D6E-409C-BE32-E72D297353CC}">
              <c16:uniqueId val="{00000001-62FD-4C3C-A832-1CB40FAF1783}"/>
            </c:ext>
          </c:extLst>
        </c:ser>
        <c:ser>
          <c:idx val="1"/>
          <c:order val="1"/>
          <c:tx>
            <c:strRef>
              <c:f>'83【Q52】'!$G$28</c:f>
              <c:strCache>
                <c:ptCount val="1"/>
                <c:pt idx="0">
                  <c:v>どちらかと言えば合っていた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'83【Q52】'!$G$30:$G$33</c:f>
              <c:numCache>
                <c:formatCode>0.0_ </c:formatCode>
                <c:ptCount val="4"/>
                <c:pt idx="0">
                  <c:v>49.275362318840585</c:v>
                </c:pt>
                <c:pt idx="1">
                  <c:v>45.744680851063826</c:v>
                </c:pt>
                <c:pt idx="2">
                  <c:v>61.111111111111114</c:v>
                </c:pt>
                <c:pt idx="3">
                  <c:v>61.904761904761905</c:v>
                </c:pt>
              </c:numCache>
            </c:numRef>
          </c:val>
          <c:extLst>
            <c:ext xmlns:c16="http://schemas.microsoft.com/office/drawing/2014/chart" uri="{C3380CC4-5D6E-409C-BE32-E72D297353CC}">
              <c16:uniqueId val="{00000002-62FD-4C3C-A832-1CB40FAF1783}"/>
            </c:ext>
          </c:extLst>
        </c:ser>
        <c:ser>
          <c:idx val="2"/>
          <c:order val="2"/>
          <c:tx>
            <c:strRef>
              <c:f>'83【Q52】'!$H$28</c:f>
              <c:strCache>
                <c:ptCount val="1"/>
                <c:pt idx="0">
                  <c:v>どちらかと言えば合っていない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'83【Q52】'!$H$30:$H$33</c:f>
              <c:numCache>
                <c:formatCode>0.0_ </c:formatCode>
                <c:ptCount val="4"/>
                <c:pt idx="0">
                  <c:v>28.985507246376812</c:v>
                </c:pt>
                <c:pt idx="1">
                  <c:v>31.914893617021278</c:v>
                </c:pt>
                <c:pt idx="2">
                  <c:v>22.222222222222221</c:v>
                </c:pt>
                <c:pt idx="3">
                  <c:v>14.285714285714285</c:v>
                </c:pt>
              </c:numCache>
            </c:numRef>
          </c:val>
          <c:extLst>
            <c:ext xmlns:c16="http://schemas.microsoft.com/office/drawing/2014/chart" uri="{C3380CC4-5D6E-409C-BE32-E72D297353CC}">
              <c16:uniqueId val="{00000003-62FD-4C3C-A832-1CB40FAF1783}"/>
            </c:ext>
          </c:extLst>
        </c:ser>
        <c:ser>
          <c:idx val="3"/>
          <c:order val="3"/>
          <c:tx>
            <c:strRef>
              <c:f>'83【Q52】'!$I$28</c:f>
              <c:strCache>
                <c:ptCount val="1"/>
                <c:pt idx="0">
                  <c:v>合っていない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'83【Q52】'!$I$30:$I$33</c:f>
              <c:numCache>
                <c:formatCode>0.0_ </c:formatCode>
                <c:ptCount val="4"/>
                <c:pt idx="0">
                  <c:v>10.144927536231885</c:v>
                </c:pt>
                <c:pt idx="1">
                  <c:v>9.5744680851063837</c:v>
                </c:pt>
                <c:pt idx="2">
                  <c:v>5.5555555555555554</c:v>
                </c:pt>
                <c:pt idx="3">
                  <c:v>14.285714285714285</c:v>
                </c:pt>
              </c:numCache>
            </c:numRef>
          </c:val>
          <c:extLst>
            <c:ext xmlns:c16="http://schemas.microsoft.com/office/drawing/2014/chart" uri="{C3380CC4-5D6E-409C-BE32-E72D297353CC}">
              <c16:uniqueId val="{00000004-62FD-4C3C-A832-1CB40FAF1783}"/>
            </c:ext>
          </c:extLst>
        </c:ser>
        <c:dLbls>
          <c:showLegendKey val="0"/>
          <c:showVal val="0"/>
          <c:showCatName val="0"/>
          <c:showSerName val="0"/>
          <c:showPercent val="0"/>
          <c:showBubbleSize val="0"/>
        </c:dLbls>
        <c:gapWidth val="30"/>
        <c:overlap val="100"/>
        <c:axId val="719108240"/>
        <c:axId val="719129040"/>
      </c:barChart>
      <c:catAx>
        <c:axId val="719108240"/>
        <c:scaling>
          <c:orientation val="maxMin"/>
        </c:scaling>
        <c:delete val="1"/>
        <c:axPos val="l"/>
        <c:majorTickMark val="out"/>
        <c:minorTickMark val="none"/>
        <c:tickLblPos val="nextTo"/>
        <c:crossAx val="719129040"/>
        <c:crosses val="autoZero"/>
        <c:auto val="1"/>
        <c:lblAlgn val="ctr"/>
        <c:lblOffset val="100"/>
        <c:tickLblSkip val="3"/>
        <c:tickMarkSkip val="1"/>
        <c:noMultiLvlLbl val="0"/>
      </c:catAx>
      <c:valAx>
        <c:axId val="719129040"/>
        <c:scaling>
          <c:orientation val="minMax"/>
          <c:min val="0"/>
        </c:scaling>
        <c:delete val="1"/>
        <c:axPos val="t"/>
        <c:numFmt formatCode="0%" sourceLinked="1"/>
        <c:majorTickMark val="out"/>
        <c:minorTickMark val="none"/>
        <c:tickLblPos val="nextTo"/>
        <c:crossAx val="719108240"/>
        <c:crossesAt val="1"/>
        <c:crossBetween val="between"/>
      </c:valAx>
      <c:spPr>
        <a:noFill/>
        <a:ln w="25400">
          <a:noFill/>
        </a:ln>
      </c:spPr>
    </c:plotArea>
    <c:legend>
      <c:legendPos val="t"/>
      <c:layout>
        <c:manualLayout>
          <c:xMode val="edge"/>
          <c:yMode val="edge"/>
          <c:x val="7.0027246941903681E-2"/>
          <c:y val="0.38247205095051995"/>
          <c:w val="0.81672411662687094"/>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1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297981481481482"/>
          <c:y val="0.13021133134220295"/>
          <c:w val="0.79279999999999995"/>
          <c:h val="0.71260629921259844"/>
        </c:manualLayout>
      </c:layout>
      <c:barChart>
        <c:barDir val="bar"/>
        <c:grouping val="percentStacked"/>
        <c:varyColors val="0"/>
        <c:ser>
          <c:idx val="0"/>
          <c:order val="0"/>
          <c:tx>
            <c:strRef>
              <c:f>'83【Q52】'!$D$35</c:f>
              <c:strCache>
                <c:ptCount val="1"/>
                <c:pt idx="0">
                  <c:v>合っていた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'83【Q52】'!$C$36:$C$38</c:f>
              <c:strCache>
                <c:ptCount val="3"/>
                <c:pt idx="0">
                  <c:v>男性・管理職/総合職(n=94)</c:v>
                </c:pt>
                <c:pt idx="1">
                  <c:v>女性・管理職/総合職(n=18)</c:v>
                </c:pt>
                <c:pt idx="2">
                  <c:v>女性・一般職(n=21)</c:v>
                </c:pt>
              </c:strCache>
            </c:strRef>
          </c:cat>
          <c:val>
            <c:numRef>
              <c:f>'83【Q52】'!$D$36:$D$38</c:f>
              <c:numCache>
                <c:formatCode>0.0_ </c:formatCode>
                <c:ptCount val="3"/>
                <c:pt idx="0">
                  <c:v>12.76595744680851</c:v>
                </c:pt>
                <c:pt idx="1">
                  <c:v>11.111111111111111</c:v>
                </c:pt>
                <c:pt idx="2">
                  <c:v>9.5238095238095237</c:v>
                </c:pt>
              </c:numCache>
            </c:numRef>
          </c:val>
          <c:extLst>
            <c:ext xmlns:c16="http://schemas.microsoft.com/office/drawing/2014/chart" uri="{C3380CC4-5D6E-409C-BE32-E72D297353CC}">
              <c16:uniqueId val="{00000000-B82C-4563-A2D5-E64FB7B8E16B}"/>
            </c:ext>
          </c:extLst>
        </c:ser>
        <c:ser>
          <c:idx val="1"/>
          <c:order val="1"/>
          <c:tx>
            <c:strRef>
              <c:f>'83【Q52】'!$E$35</c:f>
              <c:strCache>
                <c:ptCount val="1"/>
                <c:pt idx="0">
                  <c:v>どちらかと言えば合っていた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'83【Q52】'!$C$36:$C$38</c:f>
              <c:strCache>
                <c:ptCount val="3"/>
                <c:pt idx="0">
                  <c:v>男性・管理職/総合職(n=94)</c:v>
                </c:pt>
                <c:pt idx="1">
                  <c:v>女性・管理職/総合職(n=18)</c:v>
                </c:pt>
                <c:pt idx="2">
                  <c:v>女性・一般職(n=21)</c:v>
                </c:pt>
              </c:strCache>
            </c:strRef>
          </c:cat>
          <c:val>
            <c:numRef>
              <c:f>'83【Q52】'!$E$36:$E$38</c:f>
              <c:numCache>
                <c:formatCode>0.0_ </c:formatCode>
                <c:ptCount val="3"/>
                <c:pt idx="0">
                  <c:v>45.744680851063826</c:v>
                </c:pt>
                <c:pt idx="1">
                  <c:v>61.111111111111114</c:v>
                </c:pt>
                <c:pt idx="2">
                  <c:v>61.904761904761905</c:v>
                </c:pt>
              </c:numCache>
            </c:numRef>
          </c:val>
          <c:extLst>
            <c:ext xmlns:c16="http://schemas.microsoft.com/office/drawing/2014/chart" uri="{C3380CC4-5D6E-409C-BE32-E72D297353CC}">
              <c16:uniqueId val="{00000001-B82C-4563-A2D5-E64FB7B8E16B}"/>
            </c:ext>
          </c:extLst>
        </c:ser>
        <c:ser>
          <c:idx val="2"/>
          <c:order val="2"/>
          <c:tx>
            <c:strRef>
              <c:f>'83【Q52】'!$F$35</c:f>
              <c:strCache>
                <c:ptCount val="1"/>
                <c:pt idx="0">
                  <c:v>どちらかと言えば合っていない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'83【Q52】'!$C$36:$C$38</c:f>
              <c:strCache>
                <c:ptCount val="3"/>
                <c:pt idx="0">
                  <c:v>男性・管理職/総合職(n=94)</c:v>
                </c:pt>
                <c:pt idx="1">
                  <c:v>女性・管理職/総合職(n=18)</c:v>
                </c:pt>
                <c:pt idx="2">
                  <c:v>女性・一般職(n=21)</c:v>
                </c:pt>
              </c:strCache>
            </c:strRef>
          </c:cat>
          <c:val>
            <c:numRef>
              <c:f>'83【Q52】'!$F$36:$F$38</c:f>
              <c:numCache>
                <c:formatCode>0.0_ </c:formatCode>
                <c:ptCount val="3"/>
                <c:pt idx="0">
                  <c:v>31.914893617021278</c:v>
                </c:pt>
                <c:pt idx="1">
                  <c:v>22.222222222222221</c:v>
                </c:pt>
                <c:pt idx="2">
                  <c:v>14.285714285714285</c:v>
                </c:pt>
              </c:numCache>
            </c:numRef>
          </c:val>
          <c:extLst>
            <c:ext xmlns:c16="http://schemas.microsoft.com/office/drawing/2014/chart" uri="{C3380CC4-5D6E-409C-BE32-E72D297353CC}">
              <c16:uniqueId val="{00000002-B82C-4563-A2D5-E64FB7B8E16B}"/>
            </c:ext>
          </c:extLst>
        </c:ser>
        <c:ser>
          <c:idx val="3"/>
          <c:order val="3"/>
          <c:tx>
            <c:strRef>
              <c:f>'83【Q52】'!$G$35</c:f>
              <c:strCache>
                <c:ptCount val="1"/>
                <c:pt idx="0">
                  <c:v>合っていない</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6"/>
              <c:layout>
                <c:manualLayout>
                  <c:x val="2.3519524380185551E-3"/>
                  <c:y val="5.41169174354425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2C-4563-A2D5-E64FB7B8E16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'83【Q52】'!$C$36:$C$38</c:f>
              <c:strCache>
                <c:ptCount val="3"/>
                <c:pt idx="0">
                  <c:v>男性・管理職/総合職(n=94)</c:v>
                </c:pt>
                <c:pt idx="1">
                  <c:v>女性・管理職/総合職(n=18)</c:v>
                </c:pt>
                <c:pt idx="2">
                  <c:v>女性・一般職(n=21)</c:v>
                </c:pt>
              </c:strCache>
            </c:strRef>
          </c:cat>
          <c:val>
            <c:numRef>
              <c:f>'83【Q52】'!$G$36:$G$38</c:f>
              <c:numCache>
                <c:formatCode>0.0_ </c:formatCode>
                <c:ptCount val="3"/>
                <c:pt idx="0">
                  <c:v>9.5744680851063837</c:v>
                </c:pt>
                <c:pt idx="1">
                  <c:v>5.5555555555555554</c:v>
                </c:pt>
                <c:pt idx="2">
                  <c:v>14.285714285714285</c:v>
                </c:pt>
              </c:numCache>
            </c:numRef>
          </c:val>
          <c:extLst>
            <c:ext xmlns:c16="http://schemas.microsoft.com/office/drawing/2014/chart" uri="{C3380CC4-5D6E-409C-BE32-E72D297353CC}">
              <c16:uniqueId val="{00000004-B82C-4563-A2D5-E64FB7B8E16B}"/>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91647544772440337"/>
          <c:w val="0.99840650760794569"/>
          <c:h val="8.3524552275596603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'1【AREA】'!$F$28</c:f>
              <c:strCache>
                <c:ptCount val="1"/>
                <c:pt idx="0">
                  <c:v>北海道</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'1【AREA】'!$F$30:$F$33</c:f>
              <c:numCache>
                <c:formatCode>0.0_ </c:formatCode>
                <c:ptCount val="4"/>
                <c:pt idx="0">
                  <c:v>3.3096926713947989</c:v>
                </c:pt>
                <c:pt idx="1">
                  <c:v>1.6666666666666667</c:v>
                </c:pt>
                <c:pt idx="2">
                  <c:v>3.6585365853658534</c:v>
                </c:pt>
                <c:pt idx="3">
                  <c:v>4.3478260869565215</c:v>
                </c:pt>
              </c:numCache>
            </c:numRef>
          </c:val>
          <c:extLst>
            <c:ext xmlns:c16="http://schemas.microsoft.com/office/drawing/2014/chart" uri="{C3380CC4-5D6E-409C-BE32-E72D297353CC}">
              <c16:uniqueId val="{00000001-A0CE-47E5-BBA9-BBEA93E6482F}"/>
            </c:ext>
          </c:extLst>
        </c:ser>
        <c:ser>
          <c:idx val="1"/>
          <c:order val="1"/>
          <c:tx>
            <c:strRef>
              <c:f>'1【AREA】'!$G$28</c:f>
              <c:strCache>
                <c:ptCount val="1"/>
                <c:pt idx="0">
                  <c:v>東北地方</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'1【AREA】'!$G$30:$G$33</c:f>
              <c:numCache>
                <c:formatCode>0.0_ </c:formatCode>
                <c:ptCount val="4"/>
                <c:pt idx="0">
                  <c:v>4.2553191489361701</c:v>
                </c:pt>
                <c:pt idx="1">
                  <c:v>5</c:v>
                </c:pt>
                <c:pt idx="2">
                  <c:v>3.6585365853658534</c:v>
                </c:pt>
                <c:pt idx="3">
                  <c:v>4.3478260869565215</c:v>
                </c:pt>
              </c:numCache>
            </c:numRef>
          </c:val>
          <c:extLst>
            <c:ext xmlns:c16="http://schemas.microsoft.com/office/drawing/2014/chart" uri="{C3380CC4-5D6E-409C-BE32-E72D297353CC}">
              <c16:uniqueId val="{00000002-A0CE-47E5-BBA9-BBEA93E6482F}"/>
            </c:ext>
          </c:extLst>
        </c:ser>
        <c:ser>
          <c:idx val="2"/>
          <c:order val="2"/>
          <c:tx>
            <c:strRef>
              <c:f>'1【AREA】'!$H$28</c:f>
              <c:strCache>
                <c:ptCount val="1"/>
                <c:pt idx="0">
                  <c:v>関東地方</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'1【AREA】'!$H$30:$H$33</c:f>
              <c:numCache>
                <c:formatCode>0.0_ </c:formatCode>
                <c:ptCount val="4"/>
                <c:pt idx="0">
                  <c:v>45.626477541371159</c:v>
                </c:pt>
                <c:pt idx="1">
                  <c:v>47.222222222222221</c:v>
                </c:pt>
                <c:pt idx="2">
                  <c:v>43.902439024390247</c:v>
                </c:pt>
                <c:pt idx="3">
                  <c:v>45.652173913043477</c:v>
                </c:pt>
              </c:numCache>
            </c:numRef>
          </c:val>
          <c:extLst>
            <c:ext xmlns:c16="http://schemas.microsoft.com/office/drawing/2014/chart" uri="{C3380CC4-5D6E-409C-BE32-E72D297353CC}">
              <c16:uniqueId val="{00000003-A0CE-47E5-BBA9-BBEA93E6482F}"/>
            </c:ext>
          </c:extLst>
        </c:ser>
        <c:ser>
          <c:idx val="3"/>
          <c:order val="3"/>
          <c:tx>
            <c:strRef>
              <c:f>'1【AREA】'!$I$28</c:f>
              <c:strCache>
                <c:ptCount val="1"/>
                <c:pt idx="0">
                  <c:v>中部地方</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'1【AREA】'!$I$30:$I$33</c:f>
              <c:numCache>
                <c:formatCode>0.0_ </c:formatCode>
                <c:ptCount val="4"/>
                <c:pt idx="0">
                  <c:v>14.184397163120568</c:v>
                </c:pt>
                <c:pt idx="1">
                  <c:v>12.777777777777777</c:v>
                </c:pt>
                <c:pt idx="2">
                  <c:v>12.195121951219512</c:v>
                </c:pt>
                <c:pt idx="3">
                  <c:v>15.942028985507244</c:v>
                </c:pt>
              </c:numCache>
            </c:numRef>
          </c:val>
          <c:extLst>
            <c:ext xmlns:c16="http://schemas.microsoft.com/office/drawing/2014/chart" uri="{C3380CC4-5D6E-409C-BE32-E72D297353CC}">
              <c16:uniqueId val="{00000004-A0CE-47E5-BBA9-BBEA93E6482F}"/>
            </c:ext>
          </c:extLst>
        </c:ser>
        <c:ser>
          <c:idx val="4"/>
          <c:order val="4"/>
          <c:tx>
            <c:strRef>
              <c:f>'1【AREA】'!$J$28</c:f>
              <c:strCache>
                <c:ptCount val="1"/>
                <c:pt idx="0">
                  <c:v>近畿地方</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'1【AREA】'!$J$30:$J$33</c:f>
              <c:numCache>
                <c:formatCode>0.0_ </c:formatCode>
                <c:ptCount val="4"/>
                <c:pt idx="0">
                  <c:v>19.858156028368796</c:v>
                </c:pt>
                <c:pt idx="1">
                  <c:v>20.555555555555554</c:v>
                </c:pt>
                <c:pt idx="2">
                  <c:v>23.170731707317074</c:v>
                </c:pt>
                <c:pt idx="3">
                  <c:v>18.115942028985508</c:v>
                </c:pt>
              </c:numCache>
            </c:numRef>
          </c:val>
          <c:extLst>
            <c:ext xmlns:c16="http://schemas.microsoft.com/office/drawing/2014/chart" uri="{C3380CC4-5D6E-409C-BE32-E72D297353CC}">
              <c16:uniqueId val="{00000005-A0CE-47E5-BBA9-BBEA93E6482F}"/>
            </c:ext>
          </c:extLst>
        </c:ser>
        <c:ser>
          <c:idx val="5"/>
          <c:order val="5"/>
          <c:tx>
            <c:strRef>
              <c:f>'1【AREA】'!$K$28</c:f>
              <c:strCache>
                <c:ptCount val="1"/>
                <c:pt idx="0">
                  <c:v>中国地方</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'1【AREA】'!$K$30:$K$33</c:f>
              <c:numCache>
                <c:formatCode>0.0_ </c:formatCode>
                <c:ptCount val="4"/>
                <c:pt idx="0">
                  <c:v>4.7281323877068555</c:v>
                </c:pt>
                <c:pt idx="1">
                  <c:v>3.8888888888888888</c:v>
                </c:pt>
                <c:pt idx="2">
                  <c:v>4.8780487804878048</c:v>
                </c:pt>
                <c:pt idx="3">
                  <c:v>5.7971014492753623</c:v>
                </c:pt>
              </c:numCache>
            </c:numRef>
          </c:val>
          <c:extLst>
            <c:ext xmlns:c16="http://schemas.microsoft.com/office/drawing/2014/chart" uri="{C3380CC4-5D6E-409C-BE32-E72D297353CC}">
              <c16:uniqueId val="{00000006-A0CE-47E5-BBA9-BBEA93E6482F}"/>
            </c:ext>
          </c:extLst>
        </c:ser>
        <c:ser>
          <c:idx val="6"/>
          <c:order val="6"/>
          <c:tx>
            <c:strRef>
              <c:f>'1【AREA】'!$L$28</c:f>
              <c:strCache>
                <c:ptCount val="1"/>
                <c:pt idx="0">
                  <c:v>四国地方</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'1【AREA】'!$L$30:$L$33</c:f>
              <c:numCache>
                <c:formatCode>0.0_ </c:formatCode>
                <c:ptCount val="4"/>
                <c:pt idx="0">
                  <c:v>2.6004728132387704</c:v>
                </c:pt>
                <c:pt idx="1">
                  <c:v>2.7777777777777777</c:v>
                </c:pt>
                <c:pt idx="2">
                  <c:v>1.2195121951219512</c:v>
                </c:pt>
                <c:pt idx="3">
                  <c:v>2.1739130434782608</c:v>
                </c:pt>
              </c:numCache>
            </c:numRef>
          </c:val>
          <c:extLst>
            <c:ext xmlns:c16="http://schemas.microsoft.com/office/drawing/2014/chart" uri="{C3380CC4-5D6E-409C-BE32-E72D297353CC}">
              <c16:uniqueId val="{00000007-A0CE-47E5-BBA9-BBEA93E6482F}"/>
            </c:ext>
          </c:extLst>
        </c:ser>
        <c:ser>
          <c:idx val="7"/>
          <c:order val="7"/>
          <c:tx>
            <c:strRef>
              <c:f>'1【AREA】'!$M$28</c:f>
              <c:strCache>
                <c:ptCount val="1"/>
                <c:pt idx="0">
                  <c:v>九州地方</c:v>
                </c:pt>
              </c:strCache>
            </c:strRef>
          </c:tx>
          <c:spPr>
            <a:solidFill>
              <a:srgbClr val="B8CCE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val>
            <c:numRef>
              <c:f>'1【AREA】'!$M$30:$M$33</c:f>
              <c:numCache>
                <c:formatCode>0.0_ </c:formatCode>
                <c:ptCount val="4"/>
                <c:pt idx="0">
                  <c:v>5.4373522458628845</c:v>
                </c:pt>
                <c:pt idx="1">
                  <c:v>6.1111111111111107</c:v>
                </c:pt>
                <c:pt idx="2">
                  <c:v>7.3170731707317067</c:v>
                </c:pt>
                <c:pt idx="3">
                  <c:v>3.6231884057971016</c:v>
                </c:pt>
              </c:numCache>
            </c:numRef>
          </c:val>
          <c:extLst>
            <c:ext xmlns:c16="http://schemas.microsoft.com/office/drawing/2014/chart" uri="{C3380CC4-5D6E-409C-BE32-E72D297353CC}">
              <c16:uniqueId val="{00000008-A0CE-47E5-BBA9-BBEA93E6482F}"/>
            </c:ext>
          </c:extLst>
        </c:ser>
        <c:dLbls>
          <c:showLegendKey val="0"/>
          <c:showVal val="0"/>
          <c:showCatName val="0"/>
          <c:showSerName val="0"/>
          <c:showPercent val="0"/>
          <c:showBubbleSize val="0"/>
        </c:dLbls>
        <c:gapWidth val="30"/>
        <c:overlap val="100"/>
        <c:axId val="218071040"/>
        <c:axId val="218054400"/>
      </c:barChart>
      <c:catAx>
        <c:axId val="218071040"/>
        <c:scaling>
          <c:orientation val="maxMin"/>
        </c:scaling>
        <c:delete val="1"/>
        <c:axPos val="l"/>
        <c:majorTickMark val="out"/>
        <c:minorTickMark val="none"/>
        <c:tickLblPos val="nextTo"/>
        <c:crossAx val="218054400"/>
        <c:crosses val="autoZero"/>
        <c:auto val="1"/>
        <c:lblAlgn val="ctr"/>
        <c:lblOffset val="100"/>
        <c:tickLblSkip val="3"/>
        <c:tickMarkSkip val="1"/>
        <c:noMultiLvlLbl val="0"/>
      </c:catAx>
      <c:valAx>
        <c:axId val="218054400"/>
        <c:scaling>
          <c:orientation val="minMax"/>
          <c:min val="0"/>
        </c:scaling>
        <c:delete val="1"/>
        <c:axPos val="t"/>
        <c:numFmt formatCode="0%" sourceLinked="1"/>
        <c:majorTickMark val="out"/>
        <c:minorTickMark val="none"/>
        <c:tickLblPos val="nextTo"/>
        <c:crossAx val="218071040"/>
        <c:crossesAt val="1"/>
        <c:crossBetween val="between"/>
      </c:valAx>
      <c:spPr>
        <a:noFill/>
        <a:ln w="25400">
          <a:noFill/>
        </a:ln>
      </c:spPr>
    </c:plotArea>
    <c:legend>
      <c:legendPos val="t"/>
      <c:layout>
        <c:manualLayout>
          <c:xMode val="edge"/>
          <c:yMode val="edge"/>
          <c:x val="0.17704031518864011"/>
          <c:y val="0.38247205095051995"/>
          <c:w val="0.60269798013339804"/>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8401378992580042E-2"/>
          <c:y val="5.1368424837306297E-2"/>
          <c:w val="0.94492216120090977"/>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'8【SQ5S2】'!$F$30:$L$30</c:f>
              <c:numCache>
                <c:formatCode>0.0_ </c:formatCode>
                <c:ptCount val="7"/>
                <c:pt idx="0">
                  <c:v>0</c:v>
                </c:pt>
                <c:pt idx="1">
                  <c:v>0</c:v>
                </c:pt>
                <c:pt idx="2">
                  <c:v>0</c:v>
                </c:pt>
                <c:pt idx="3">
                  <c:v>0</c:v>
                </c:pt>
                <c:pt idx="4">
                  <c:v>12.883435582822086</c:v>
                </c:pt>
                <c:pt idx="5">
                  <c:v>15.337423312883436</c:v>
                </c:pt>
                <c:pt idx="6">
                  <c:v>71.779141104294482</c:v>
                </c:pt>
              </c:numCache>
            </c:numRef>
          </c:val>
          <c:extLst>
            <c:ext xmlns:c16="http://schemas.microsoft.com/office/drawing/2014/chart" uri="{C3380CC4-5D6E-409C-BE32-E72D297353CC}">
              <c16:uniqueId val="{00000005-FE6B-453F-BE8D-D44DF050B15E}"/>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425555555555556"/>
          <c:y val="0.14108998383935634"/>
          <c:w val="0.75046666666666662"/>
          <c:h val="0.70821939565246639"/>
        </c:manualLayout>
      </c:layout>
      <c:barChart>
        <c:barDir val="bar"/>
        <c:grouping val="percentStacked"/>
        <c:varyColors val="0"/>
        <c:ser>
          <c:idx val="0"/>
          <c:order val="0"/>
          <c:tx>
            <c:strRef>
              <c:f>Q51x52!$G$11</c:f>
              <c:strCache>
                <c:ptCount val="1"/>
                <c:pt idx="0">
                  <c:v>研修あり・ニーズに合っていた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Q51x52!$F$12:$F$14</c:f>
              <c:strCache>
                <c:ptCount val="3"/>
                <c:pt idx="0">
                  <c:v>男性・管理職/総合職(n=166)</c:v>
                </c:pt>
                <c:pt idx="1">
                  <c:v>女性・管理職/総合職(n=72)</c:v>
                </c:pt>
                <c:pt idx="2">
                  <c:v>女性・一般職(n=124)</c:v>
                </c:pt>
              </c:strCache>
            </c:strRef>
          </c:cat>
          <c:val>
            <c:numRef>
              <c:f>Q51x52!$G$12:$G$14</c:f>
              <c:numCache>
                <c:formatCode>0.0_ </c:formatCode>
                <c:ptCount val="3"/>
                <c:pt idx="0">
                  <c:v>33.132530120481924</c:v>
                </c:pt>
                <c:pt idx="1">
                  <c:v>18.055555555555564</c:v>
                </c:pt>
                <c:pt idx="2">
                  <c:v>12.096774193548388</c:v>
                </c:pt>
              </c:numCache>
            </c:numRef>
          </c:val>
          <c:extLst>
            <c:ext xmlns:c16="http://schemas.microsoft.com/office/drawing/2014/chart" uri="{C3380CC4-5D6E-409C-BE32-E72D297353CC}">
              <c16:uniqueId val="{00000000-1931-4E48-9E26-A1D74B288CF2}"/>
            </c:ext>
          </c:extLst>
        </c:ser>
        <c:ser>
          <c:idx val="1"/>
          <c:order val="1"/>
          <c:tx>
            <c:strRef>
              <c:f>Q51x52!$H$11</c:f>
              <c:strCache>
                <c:ptCount val="1"/>
                <c:pt idx="0">
                  <c:v>研修あり・ニーズに合っていなかった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Q51x52!$F$12:$F$14</c:f>
              <c:strCache>
                <c:ptCount val="3"/>
                <c:pt idx="0">
                  <c:v>男性・管理職/総合職(n=166)</c:v>
                </c:pt>
                <c:pt idx="1">
                  <c:v>女性・管理職/総合職(n=72)</c:v>
                </c:pt>
                <c:pt idx="2">
                  <c:v>女性・一般職(n=124)</c:v>
                </c:pt>
              </c:strCache>
            </c:strRef>
          </c:cat>
          <c:val>
            <c:numRef>
              <c:f>Q51x52!$H$12:$H$14</c:f>
              <c:numCache>
                <c:formatCode>0.0_ </c:formatCode>
                <c:ptCount val="3"/>
                <c:pt idx="0">
                  <c:v>23.493975903614459</c:v>
                </c:pt>
                <c:pt idx="1">
                  <c:v>6.9444444444444464</c:v>
                </c:pt>
                <c:pt idx="2">
                  <c:v>4.838709677419355</c:v>
                </c:pt>
              </c:numCache>
            </c:numRef>
          </c:val>
          <c:extLst>
            <c:ext xmlns:c16="http://schemas.microsoft.com/office/drawing/2014/chart" uri="{C3380CC4-5D6E-409C-BE32-E72D297353CC}">
              <c16:uniqueId val="{00000001-1931-4E48-9E26-A1D74B288CF2}"/>
            </c:ext>
          </c:extLst>
        </c:ser>
        <c:ser>
          <c:idx val="2"/>
          <c:order val="2"/>
          <c:tx>
            <c:strRef>
              <c:f>Q51x52!$I$11</c:f>
              <c:strCache>
                <c:ptCount val="1"/>
                <c:pt idx="0">
                  <c:v>研修なし</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Q51x52!$F$12:$F$14</c:f>
              <c:strCache>
                <c:ptCount val="3"/>
                <c:pt idx="0">
                  <c:v>男性・管理職/総合職(n=166)</c:v>
                </c:pt>
                <c:pt idx="1">
                  <c:v>女性・管理職/総合職(n=72)</c:v>
                </c:pt>
                <c:pt idx="2">
                  <c:v>女性・一般職(n=124)</c:v>
                </c:pt>
              </c:strCache>
            </c:strRef>
          </c:cat>
          <c:val>
            <c:numRef>
              <c:f>Q51x52!$I$12:$I$14</c:f>
              <c:numCache>
                <c:formatCode>0.0_ </c:formatCode>
                <c:ptCount val="3"/>
                <c:pt idx="0">
                  <c:v>43.373493975903614</c:v>
                </c:pt>
                <c:pt idx="1">
                  <c:v>75</c:v>
                </c:pt>
                <c:pt idx="2">
                  <c:v>83.064516129032256</c:v>
                </c:pt>
              </c:numCache>
            </c:numRef>
          </c:val>
          <c:extLst>
            <c:ext xmlns:c16="http://schemas.microsoft.com/office/drawing/2014/chart" uri="{C3380CC4-5D6E-409C-BE32-E72D297353CC}">
              <c16:uniqueId val="{00000002-1931-4E48-9E26-A1D74B288CF2}"/>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8594850259102228"/>
          <c:w val="0.99840650760794569"/>
          <c:h val="0.1405149740897772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684044054634334E-2"/>
          <c:y val="5.1340739941753859E-2"/>
          <c:w val="0.96873537135572962"/>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'84【Q53】'!$F$30:$M$30</c:f>
              <c:numCache>
                <c:formatCode>0.0_ </c:formatCode>
                <c:ptCount val="8"/>
                <c:pt idx="0">
                  <c:v>52.380952380952387</c:v>
                </c:pt>
                <c:pt idx="1">
                  <c:v>3.5714285714285712</c:v>
                </c:pt>
                <c:pt idx="2">
                  <c:v>30.952380952380953</c:v>
                </c:pt>
                <c:pt idx="3">
                  <c:v>47.619047619047613</c:v>
                </c:pt>
                <c:pt idx="4">
                  <c:v>17.857142857142858</c:v>
                </c:pt>
                <c:pt idx="5">
                  <c:v>1.1904761904761905</c:v>
                </c:pt>
                <c:pt idx="6">
                  <c:v>5.9523809523809517</c:v>
                </c:pt>
                <c:pt idx="7">
                  <c:v>2.3809523809523809</c:v>
                </c:pt>
              </c:numCache>
            </c:numRef>
          </c:val>
          <c:extLst>
            <c:ext xmlns:c16="http://schemas.microsoft.com/office/drawing/2014/chart" uri="{C3380CC4-5D6E-409C-BE32-E72D297353CC}">
              <c16:uniqueId val="{00000005-D9EF-4FBF-A635-DE556011F3F8}"/>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'84【Q53】'!$C$36</c:f>
              <c:strCache>
                <c:ptCount val="1"/>
                <c:pt idx="0">
                  <c:v>男性・管理職/総合職(n=55)</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'84【Q53】'!$D$35:$K$35</c:f>
              <c:strCache>
                <c:ptCount val="8"/>
                <c:pt idx="0">
                  <c:v>マネープランの研修だったから</c:v>
                </c:pt>
                <c:pt idx="1">
                  <c:v>男性向き・女性向きの研修になっていたから</c:v>
                </c:pt>
                <c:pt idx="2">
                  <c:v>給料が下がっていく中での身の処し方の研修だったから</c:v>
                </c:pt>
                <c:pt idx="3">
                  <c:v>今後のキャリアを考えるのに役立ったから</c:v>
                </c:pt>
                <c:pt idx="4">
                  <c:v>個々の事情に配慮されている研修だったから</c:v>
                </c:pt>
                <c:pt idx="5">
                  <c:v>悩みを共有する場があったから</c:v>
                </c:pt>
                <c:pt idx="6">
                  <c:v>外部の人と関わることができたから</c:v>
                </c:pt>
                <c:pt idx="7">
                  <c:v>その他（具体的に【　　　】）</c:v>
                </c:pt>
              </c:strCache>
            </c:strRef>
          </c:cat>
          <c:val>
            <c:numRef>
              <c:f>'84【Q53】'!$D$36:$K$36</c:f>
              <c:numCache>
                <c:formatCode>0.0_ </c:formatCode>
                <c:ptCount val="8"/>
                <c:pt idx="0">
                  <c:v>47.272727272727273</c:v>
                </c:pt>
                <c:pt idx="1">
                  <c:v>0</c:v>
                </c:pt>
                <c:pt idx="2">
                  <c:v>32.727272727272727</c:v>
                </c:pt>
                <c:pt idx="3">
                  <c:v>54.54545454545454</c:v>
                </c:pt>
                <c:pt idx="4">
                  <c:v>16.363636363636363</c:v>
                </c:pt>
                <c:pt idx="5">
                  <c:v>1.8181818181818181</c:v>
                </c:pt>
                <c:pt idx="6">
                  <c:v>3.6363636363636362</c:v>
                </c:pt>
                <c:pt idx="7">
                  <c:v>3.6363636363636362</c:v>
                </c:pt>
              </c:numCache>
            </c:numRef>
          </c:val>
          <c:extLst>
            <c:ext xmlns:c16="http://schemas.microsoft.com/office/drawing/2014/chart" uri="{C3380CC4-5D6E-409C-BE32-E72D297353CC}">
              <c16:uniqueId val="{00000000-916F-4BF6-8CC3-D7358F6CBA8A}"/>
            </c:ext>
          </c:extLst>
        </c:ser>
        <c:ser>
          <c:idx val="1"/>
          <c:order val="1"/>
          <c:tx>
            <c:strRef>
              <c:f>'84【Q53】'!$C$37</c:f>
              <c:strCache>
                <c:ptCount val="1"/>
                <c:pt idx="0">
                  <c:v>女性・管理職/総合職(n=13)</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'84【Q53】'!$D$35:$K$35</c:f>
              <c:strCache>
                <c:ptCount val="8"/>
                <c:pt idx="0">
                  <c:v>マネープランの研修だったから</c:v>
                </c:pt>
                <c:pt idx="1">
                  <c:v>男性向き・女性向きの研修になっていたから</c:v>
                </c:pt>
                <c:pt idx="2">
                  <c:v>給料が下がっていく中での身の処し方の研修だったから</c:v>
                </c:pt>
                <c:pt idx="3">
                  <c:v>今後のキャリアを考えるのに役立ったから</c:v>
                </c:pt>
                <c:pt idx="4">
                  <c:v>個々の事情に配慮されている研修だったから</c:v>
                </c:pt>
                <c:pt idx="5">
                  <c:v>悩みを共有する場があったから</c:v>
                </c:pt>
                <c:pt idx="6">
                  <c:v>外部の人と関わることができたから</c:v>
                </c:pt>
                <c:pt idx="7">
                  <c:v>その他（具体的に【　　　】）</c:v>
                </c:pt>
              </c:strCache>
            </c:strRef>
          </c:cat>
          <c:val>
            <c:numRef>
              <c:f>'84【Q53】'!$D$37:$K$37</c:f>
              <c:numCache>
                <c:formatCode>0.0_ </c:formatCode>
                <c:ptCount val="8"/>
                <c:pt idx="0">
                  <c:v>61.53846153846154</c:v>
                </c:pt>
                <c:pt idx="1">
                  <c:v>15.384615384615385</c:v>
                </c:pt>
                <c:pt idx="2">
                  <c:v>30.76923076923077</c:v>
                </c:pt>
                <c:pt idx="3">
                  <c:v>30.76923076923077</c:v>
                </c:pt>
                <c:pt idx="4">
                  <c:v>30.76923076923077</c:v>
                </c:pt>
                <c:pt idx="5">
                  <c:v>0</c:v>
                </c:pt>
                <c:pt idx="6">
                  <c:v>23.076923076923077</c:v>
                </c:pt>
                <c:pt idx="7">
                  <c:v>0</c:v>
                </c:pt>
              </c:numCache>
            </c:numRef>
          </c:val>
          <c:extLst>
            <c:ext xmlns:c16="http://schemas.microsoft.com/office/drawing/2014/chart" uri="{C3380CC4-5D6E-409C-BE32-E72D297353CC}">
              <c16:uniqueId val="{00000001-916F-4BF6-8CC3-D7358F6CBA8A}"/>
            </c:ext>
          </c:extLst>
        </c:ser>
        <c:ser>
          <c:idx val="2"/>
          <c:order val="2"/>
          <c:tx>
            <c:strRef>
              <c:f>'84【Q53】'!$C$38</c:f>
              <c:strCache>
                <c:ptCount val="1"/>
                <c:pt idx="0">
                  <c:v>女性・一般職(n=15)</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'84【Q53】'!$D$35:$K$35</c:f>
              <c:strCache>
                <c:ptCount val="8"/>
                <c:pt idx="0">
                  <c:v>マネープランの研修だったから</c:v>
                </c:pt>
                <c:pt idx="1">
                  <c:v>男性向き・女性向きの研修になっていたから</c:v>
                </c:pt>
                <c:pt idx="2">
                  <c:v>給料が下がっていく中での身の処し方の研修だったから</c:v>
                </c:pt>
                <c:pt idx="3">
                  <c:v>今後のキャリアを考えるのに役立ったから</c:v>
                </c:pt>
                <c:pt idx="4">
                  <c:v>個々の事情に配慮されている研修だったから</c:v>
                </c:pt>
                <c:pt idx="5">
                  <c:v>悩みを共有する場があったから</c:v>
                </c:pt>
                <c:pt idx="6">
                  <c:v>外部の人と関わることができたから</c:v>
                </c:pt>
                <c:pt idx="7">
                  <c:v>その他（具体的に【　　　】）</c:v>
                </c:pt>
              </c:strCache>
            </c:strRef>
          </c:cat>
          <c:val>
            <c:numRef>
              <c:f>'84【Q53】'!$D$38:$K$38</c:f>
              <c:numCache>
                <c:formatCode>0.0_ </c:formatCode>
                <c:ptCount val="8"/>
                <c:pt idx="0">
                  <c:v>60</c:v>
                </c:pt>
                <c:pt idx="1">
                  <c:v>6.666666666666667</c:v>
                </c:pt>
                <c:pt idx="2">
                  <c:v>26.666666666666668</c:v>
                </c:pt>
                <c:pt idx="3">
                  <c:v>40</c:v>
                </c:pt>
                <c:pt idx="4">
                  <c:v>13.333333333333334</c:v>
                </c:pt>
                <c:pt idx="5">
                  <c:v>0</c:v>
                </c:pt>
                <c:pt idx="6">
                  <c:v>0</c:v>
                </c:pt>
                <c:pt idx="7">
                  <c:v>0</c:v>
                </c:pt>
              </c:numCache>
            </c:numRef>
          </c:val>
          <c:extLst>
            <c:ext xmlns:c16="http://schemas.microsoft.com/office/drawing/2014/chart" uri="{C3380CC4-5D6E-409C-BE32-E72D297353CC}">
              <c16:uniqueId val="{00000002-916F-4BF6-8CC3-D7358F6CBA8A}"/>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6684044054634334E-2"/>
          <c:y val="5.1340739941753859E-2"/>
          <c:w val="0.96873537135572962"/>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'85【Q54】'!$F$30:$M$30</c:f>
              <c:numCache>
                <c:formatCode>0.0_ </c:formatCode>
                <c:ptCount val="8"/>
                <c:pt idx="0">
                  <c:v>33.333333333333329</c:v>
                </c:pt>
                <c:pt idx="1">
                  <c:v>3.7037037037037033</c:v>
                </c:pt>
                <c:pt idx="2">
                  <c:v>22.222222222222221</c:v>
                </c:pt>
                <c:pt idx="3">
                  <c:v>48.148148148148145</c:v>
                </c:pt>
                <c:pt idx="4">
                  <c:v>38.888888888888893</c:v>
                </c:pt>
                <c:pt idx="5">
                  <c:v>7.4074074074074066</c:v>
                </c:pt>
                <c:pt idx="6">
                  <c:v>1.8518518518518516</c:v>
                </c:pt>
                <c:pt idx="7">
                  <c:v>0</c:v>
                </c:pt>
              </c:numCache>
            </c:numRef>
          </c:val>
          <c:extLst>
            <c:ext xmlns:c16="http://schemas.microsoft.com/office/drawing/2014/chart" uri="{C3380CC4-5D6E-409C-BE32-E72D297353CC}">
              <c16:uniqueId val="{00000005-1E05-4E1E-9DB8-A05904C3809B}"/>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'85【Q54】'!$C$36</c:f>
              <c:strCache>
                <c:ptCount val="1"/>
                <c:pt idx="0">
                  <c:v>男性・管理職/総合職(n=39)</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'85【Q54】'!$D$35:$K$35</c:f>
              <c:strCache>
                <c:ptCount val="8"/>
                <c:pt idx="0">
                  <c:v>マネープランのみの研修だったから</c:v>
                </c:pt>
                <c:pt idx="1">
                  <c:v>男性向きの研修になっていたから</c:v>
                </c:pt>
                <c:pt idx="2">
                  <c:v>給料が下がっていく中での身の処し方の研修だったから</c:v>
                </c:pt>
                <c:pt idx="3">
                  <c:v>今後のキャリアを考えるのに役立たなかったから</c:v>
                </c:pt>
                <c:pt idx="4">
                  <c:v>一般的な内容で個々の事情に配慮されていない研修だったから</c:v>
                </c:pt>
                <c:pt idx="5">
                  <c:v>悩みが違う人との研修だったから</c:v>
                </c:pt>
                <c:pt idx="6">
                  <c:v>外部の人と関わることができなかったから</c:v>
                </c:pt>
                <c:pt idx="7">
                  <c:v>その他（具体的に【　　　】）</c:v>
                </c:pt>
              </c:strCache>
            </c:strRef>
          </c:cat>
          <c:val>
            <c:numRef>
              <c:f>'85【Q54】'!$D$36:$K$36</c:f>
              <c:numCache>
                <c:formatCode>0.0_ </c:formatCode>
                <c:ptCount val="8"/>
                <c:pt idx="0">
                  <c:v>35.897435897435898</c:v>
                </c:pt>
                <c:pt idx="1">
                  <c:v>0</c:v>
                </c:pt>
                <c:pt idx="2">
                  <c:v>23.076923076923077</c:v>
                </c:pt>
                <c:pt idx="3">
                  <c:v>56.410256410256409</c:v>
                </c:pt>
                <c:pt idx="4">
                  <c:v>35.897435897435898</c:v>
                </c:pt>
                <c:pt idx="5">
                  <c:v>5.1282051282051277</c:v>
                </c:pt>
                <c:pt idx="6">
                  <c:v>2.5641025641025639</c:v>
                </c:pt>
                <c:pt idx="7">
                  <c:v>0</c:v>
                </c:pt>
              </c:numCache>
            </c:numRef>
          </c:val>
          <c:extLst>
            <c:ext xmlns:c16="http://schemas.microsoft.com/office/drawing/2014/chart" uri="{C3380CC4-5D6E-409C-BE32-E72D297353CC}">
              <c16:uniqueId val="{00000000-C949-4198-961D-2F57FC8DFA34}"/>
            </c:ext>
          </c:extLst>
        </c:ser>
        <c:ser>
          <c:idx val="1"/>
          <c:order val="1"/>
          <c:tx>
            <c:strRef>
              <c:f>'85【Q54】'!$C$37</c:f>
              <c:strCache>
                <c:ptCount val="1"/>
                <c:pt idx="0">
                  <c:v>女性・管理職/総合職(n=5)</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'85【Q54】'!$D$35:$K$35</c:f>
              <c:strCache>
                <c:ptCount val="8"/>
                <c:pt idx="0">
                  <c:v>マネープランのみの研修だったから</c:v>
                </c:pt>
                <c:pt idx="1">
                  <c:v>男性向きの研修になっていたから</c:v>
                </c:pt>
                <c:pt idx="2">
                  <c:v>給料が下がっていく中での身の処し方の研修だったから</c:v>
                </c:pt>
                <c:pt idx="3">
                  <c:v>今後のキャリアを考えるのに役立たなかったから</c:v>
                </c:pt>
                <c:pt idx="4">
                  <c:v>一般的な内容で個々の事情に配慮されていない研修だったから</c:v>
                </c:pt>
                <c:pt idx="5">
                  <c:v>悩みが違う人との研修だったから</c:v>
                </c:pt>
                <c:pt idx="6">
                  <c:v>外部の人と関わることができなかったから</c:v>
                </c:pt>
                <c:pt idx="7">
                  <c:v>その他（具体的に【　　　】）</c:v>
                </c:pt>
              </c:strCache>
            </c:strRef>
          </c:cat>
          <c:val>
            <c:numRef>
              <c:f>'85【Q54】'!$D$37:$K$37</c:f>
              <c:numCache>
                <c:formatCode>0.0_ </c:formatCode>
                <c:ptCount val="8"/>
                <c:pt idx="0">
                  <c:v>60</c:v>
                </c:pt>
                <c:pt idx="1">
                  <c:v>0</c:v>
                </c:pt>
                <c:pt idx="2">
                  <c:v>20</c:v>
                </c:pt>
                <c:pt idx="3">
                  <c:v>40</c:v>
                </c:pt>
                <c:pt idx="4">
                  <c:v>20</c:v>
                </c:pt>
                <c:pt idx="5">
                  <c:v>0</c:v>
                </c:pt>
                <c:pt idx="6">
                  <c:v>0</c:v>
                </c:pt>
                <c:pt idx="7">
                  <c:v>0</c:v>
                </c:pt>
              </c:numCache>
            </c:numRef>
          </c:val>
          <c:extLst>
            <c:ext xmlns:c16="http://schemas.microsoft.com/office/drawing/2014/chart" uri="{C3380CC4-5D6E-409C-BE32-E72D297353CC}">
              <c16:uniqueId val="{00000001-C949-4198-961D-2F57FC8DFA34}"/>
            </c:ext>
          </c:extLst>
        </c:ser>
        <c:ser>
          <c:idx val="2"/>
          <c:order val="2"/>
          <c:tx>
            <c:strRef>
              <c:f>'85【Q54】'!$C$38</c:f>
              <c:strCache>
                <c:ptCount val="1"/>
                <c:pt idx="0">
                  <c:v>女性・一般職(n=6)</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'85【Q54】'!$D$35:$K$35</c:f>
              <c:strCache>
                <c:ptCount val="8"/>
                <c:pt idx="0">
                  <c:v>マネープランのみの研修だったから</c:v>
                </c:pt>
                <c:pt idx="1">
                  <c:v>男性向きの研修になっていたから</c:v>
                </c:pt>
                <c:pt idx="2">
                  <c:v>給料が下がっていく中での身の処し方の研修だったから</c:v>
                </c:pt>
                <c:pt idx="3">
                  <c:v>今後のキャリアを考えるのに役立たなかったから</c:v>
                </c:pt>
                <c:pt idx="4">
                  <c:v>一般的な内容で個々の事情に配慮されていない研修だったから</c:v>
                </c:pt>
                <c:pt idx="5">
                  <c:v>悩みが違う人との研修だったから</c:v>
                </c:pt>
                <c:pt idx="6">
                  <c:v>外部の人と関わることができなかったから</c:v>
                </c:pt>
                <c:pt idx="7">
                  <c:v>その他（具体的に【　　　】）</c:v>
                </c:pt>
              </c:strCache>
            </c:strRef>
          </c:cat>
          <c:val>
            <c:numRef>
              <c:f>'85【Q54】'!$D$38:$K$38</c:f>
              <c:numCache>
                <c:formatCode>0.0_ </c:formatCode>
                <c:ptCount val="8"/>
                <c:pt idx="0">
                  <c:v>0</c:v>
                </c:pt>
                <c:pt idx="1">
                  <c:v>33.333333333333329</c:v>
                </c:pt>
                <c:pt idx="2">
                  <c:v>33.333333333333329</c:v>
                </c:pt>
                <c:pt idx="3">
                  <c:v>33.333333333333329</c:v>
                </c:pt>
                <c:pt idx="4">
                  <c:v>50</c:v>
                </c:pt>
                <c:pt idx="5">
                  <c:v>33.333333333333329</c:v>
                </c:pt>
                <c:pt idx="6">
                  <c:v>0</c:v>
                </c:pt>
                <c:pt idx="7">
                  <c:v>0</c:v>
                </c:pt>
              </c:numCache>
            </c:numRef>
          </c:val>
          <c:extLst>
            <c:ext xmlns:c16="http://schemas.microsoft.com/office/drawing/2014/chart" uri="{C3380CC4-5D6E-409C-BE32-E72D297353CC}">
              <c16:uniqueId val="{00000002-C949-4198-961D-2F57FC8DFA34}"/>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'86【Q55】'!$F$30:$H$30</c:f>
              <c:numCache>
                <c:formatCode>0.0_ </c:formatCode>
                <c:ptCount val="3"/>
                <c:pt idx="0">
                  <c:v>13.002364066193852</c:v>
                </c:pt>
                <c:pt idx="1">
                  <c:v>17.494089834515368</c:v>
                </c:pt>
                <c:pt idx="2">
                  <c:v>69.503546099290787</c:v>
                </c:pt>
              </c:numCache>
            </c:numRef>
          </c:val>
          <c:extLst>
            <c:ext xmlns:c16="http://schemas.microsoft.com/office/drawing/2014/chart" uri="{C3380CC4-5D6E-409C-BE32-E72D297353CC}">
              <c16:uniqueId val="{00000005-30C4-4795-AFA1-0091BA63338A}"/>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'86【Q55】'!$F$28</c:f>
              <c:strCache>
                <c:ptCount val="1"/>
                <c:pt idx="0">
                  <c:v>部長級で経験した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'86【Q55】'!$F$30:$F$33</c:f>
              <c:numCache>
                <c:formatCode>0.0_ </c:formatCode>
                <c:ptCount val="4"/>
                <c:pt idx="0">
                  <c:v>13.002364066193852</c:v>
                </c:pt>
                <c:pt idx="1">
                  <c:v>25</c:v>
                </c:pt>
                <c:pt idx="2">
                  <c:v>10.975609756097562</c:v>
                </c:pt>
                <c:pt idx="3">
                  <c:v>0.72463768115942029</c:v>
                </c:pt>
              </c:numCache>
            </c:numRef>
          </c:val>
          <c:extLst>
            <c:ext xmlns:c16="http://schemas.microsoft.com/office/drawing/2014/chart" uri="{C3380CC4-5D6E-409C-BE32-E72D297353CC}">
              <c16:uniqueId val="{00000001-B34D-4506-BF57-F69A203DEE46}"/>
            </c:ext>
          </c:extLst>
        </c:ser>
        <c:ser>
          <c:idx val="1"/>
          <c:order val="1"/>
          <c:tx>
            <c:strRef>
              <c:f>'86【Q55】'!$G$28</c:f>
              <c:strCache>
                <c:ptCount val="1"/>
                <c:pt idx="0">
                  <c:v>課長級で経験した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'86【Q55】'!$G$30:$G$33</c:f>
              <c:numCache>
                <c:formatCode>0.0_ </c:formatCode>
                <c:ptCount val="4"/>
                <c:pt idx="0">
                  <c:v>17.494089834515368</c:v>
                </c:pt>
                <c:pt idx="1">
                  <c:v>32.777777777777779</c:v>
                </c:pt>
                <c:pt idx="2">
                  <c:v>13.414634146341465</c:v>
                </c:pt>
                <c:pt idx="3">
                  <c:v>2.1739130434782608</c:v>
                </c:pt>
              </c:numCache>
            </c:numRef>
          </c:val>
          <c:extLst>
            <c:ext xmlns:c16="http://schemas.microsoft.com/office/drawing/2014/chart" uri="{C3380CC4-5D6E-409C-BE32-E72D297353CC}">
              <c16:uniqueId val="{00000002-B34D-4506-BF57-F69A203DEE46}"/>
            </c:ext>
          </c:extLst>
        </c:ser>
        <c:ser>
          <c:idx val="2"/>
          <c:order val="2"/>
          <c:tx>
            <c:strRef>
              <c:f>'86【Q55】'!$H$28</c:f>
              <c:strCache>
                <c:ptCount val="1"/>
                <c:pt idx="0">
                  <c:v>経験していない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'86【Q55】'!$H$30:$H$33</c:f>
              <c:numCache>
                <c:formatCode>0.0_ </c:formatCode>
                <c:ptCount val="4"/>
                <c:pt idx="0">
                  <c:v>69.503546099290787</c:v>
                </c:pt>
                <c:pt idx="1">
                  <c:v>42.222222222222221</c:v>
                </c:pt>
                <c:pt idx="2">
                  <c:v>75.609756097560975</c:v>
                </c:pt>
                <c:pt idx="3">
                  <c:v>97.101449275362313</c:v>
                </c:pt>
              </c:numCache>
            </c:numRef>
          </c:val>
          <c:extLst>
            <c:ext xmlns:c16="http://schemas.microsoft.com/office/drawing/2014/chart" uri="{C3380CC4-5D6E-409C-BE32-E72D297353CC}">
              <c16:uniqueId val="{00000003-B34D-4506-BF57-F69A203DEE46}"/>
            </c:ext>
          </c:extLst>
        </c:ser>
        <c:dLbls>
          <c:showLegendKey val="0"/>
          <c:showVal val="0"/>
          <c:showCatName val="0"/>
          <c:showSerName val="0"/>
          <c:showPercent val="0"/>
          <c:showBubbleSize val="0"/>
        </c:dLbls>
        <c:gapWidth val="30"/>
        <c:overlap val="100"/>
        <c:axId val="719112400"/>
        <c:axId val="719119056"/>
      </c:barChart>
      <c:catAx>
        <c:axId val="719112400"/>
        <c:scaling>
          <c:orientation val="maxMin"/>
        </c:scaling>
        <c:delete val="1"/>
        <c:axPos val="l"/>
        <c:majorTickMark val="out"/>
        <c:minorTickMark val="none"/>
        <c:tickLblPos val="nextTo"/>
        <c:crossAx val="719119056"/>
        <c:crosses val="autoZero"/>
        <c:auto val="1"/>
        <c:lblAlgn val="ctr"/>
        <c:lblOffset val="100"/>
        <c:tickLblSkip val="3"/>
        <c:tickMarkSkip val="1"/>
        <c:noMultiLvlLbl val="0"/>
      </c:catAx>
      <c:valAx>
        <c:axId val="719119056"/>
        <c:scaling>
          <c:orientation val="minMax"/>
          <c:min val="0"/>
        </c:scaling>
        <c:delete val="1"/>
        <c:axPos val="t"/>
        <c:numFmt formatCode="0%" sourceLinked="1"/>
        <c:majorTickMark val="out"/>
        <c:minorTickMark val="none"/>
        <c:tickLblPos val="nextTo"/>
        <c:crossAx val="719112400"/>
        <c:crossesAt val="1"/>
        <c:crossBetween val="between"/>
      </c:valAx>
      <c:spPr>
        <a:noFill/>
        <a:ln w="25400">
          <a:noFill/>
        </a:ln>
      </c:spPr>
    </c:plotArea>
    <c:legend>
      <c:legendPos val="t"/>
      <c:layout>
        <c:manualLayout>
          <c:xMode val="edge"/>
          <c:yMode val="edge"/>
          <c:x val="3.6213961030045837E-2"/>
          <c:y val="0.44648329196673409"/>
          <c:w val="0.88435091109382935"/>
          <c:h val="6.9801349140784424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74207407407407"/>
          <c:y val="7.8472173693882985E-2"/>
          <c:w val="0.79279999999999995"/>
          <c:h val="0.81375532055865796"/>
        </c:manualLayout>
      </c:layout>
      <c:barChart>
        <c:barDir val="bar"/>
        <c:grouping val="percentStacked"/>
        <c:varyColors val="0"/>
        <c:ser>
          <c:idx val="0"/>
          <c:order val="0"/>
          <c:tx>
            <c:strRef>
              <c:f>'86【Q55】'!$D$35</c:f>
              <c:strCache>
                <c:ptCount val="1"/>
                <c:pt idx="0">
                  <c:v>部長級で経験した</c:v>
                </c:pt>
              </c:strCache>
            </c:strRef>
          </c:tx>
          <c:spPr>
            <a:solidFill>
              <a:srgbClr val="5B9BD5"/>
            </a:solidFill>
            <a:ln>
              <a:solidFill>
                <a:schemeClr val="accent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6="http://schemas.microsoft.com/office/drawing/2014/chart" uri="{C3380CC4-5D6E-409C-BE32-E72D297353CC}">
                  <c16:uniqueId val="{00000000-CF4B-4119-8E09-4C3B4120F8FE}"/>
                </c:ext>
              </c:extLst>
            </c:dLbl>
            <c:dLbl>
              <c:idx val="1"/>
              <c:layout>
                <c:manualLayout>
                  <c:x val="0"/>
                  <c:y val="4.5053515800226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F4B-4119-8E09-4C3B4120F8FE}"/>
                </c:ext>
              </c:extLst>
            </c:dLbl>
            <c:dLbl>
              <c:idx val="2"/>
              <c:layout>
                <c:manualLayout>
                  <c:x val="0"/>
                  <c:y val="5.00968424782885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4B-4119-8E09-4C3B4120F8FE}"/>
                </c:ext>
              </c:extLst>
            </c:dLbl>
            <c:dLbl>
              <c:idx val="3"/>
              <c:layout>
                <c:manualLayout>
                  <c:x val="0"/>
                  <c:y val="4.8820604718275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F4B-4119-8E09-4C3B4120F8FE}"/>
                </c:ext>
              </c:extLst>
            </c:dLbl>
            <c:dLbl>
              <c:idx val="4"/>
              <c:layout>
                <c:manualLayout>
                  <c:x val="-2.0835185185185618E-3"/>
                  <c:y val="-3.3260286032662015E-4"/>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4B-4119-8E09-4C3B4120F8FE}"/>
                </c:ext>
              </c:extLst>
            </c:dLbl>
            <c:dLbl>
              <c:idx val="5"/>
              <c:layout>
                <c:manualLayout>
                  <c:x val="-2.3518518518518519E-3"/>
                  <c:y val="4.87264333401813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F4B-4119-8E09-4C3B4120F8FE}"/>
                </c:ext>
              </c:extLst>
            </c:dLbl>
            <c:dLbl>
              <c:idx val="6"/>
              <c:layout>
                <c:manualLayout>
                  <c:x val="-2.0835640429345439E-3"/>
                  <c:y val="4.1237091085807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4B-4119-8E09-4C3B4120F8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'86【Q55】'!$C$36:$C$38</c:f>
              <c:strCache>
                <c:ptCount val="3"/>
                <c:pt idx="0">
                  <c:v>男性・管理職/総合職(n=180)</c:v>
                </c:pt>
                <c:pt idx="1">
                  <c:v>女性・管理職/総合職(n=82)</c:v>
                </c:pt>
                <c:pt idx="2">
                  <c:v>女性・一般職(n=138)</c:v>
                </c:pt>
              </c:strCache>
            </c:strRef>
          </c:cat>
          <c:val>
            <c:numRef>
              <c:f>'86【Q55】'!$D$36:$D$38</c:f>
              <c:numCache>
                <c:formatCode>0.0_ </c:formatCode>
                <c:ptCount val="3"/>
                <c:pt idx="0">
                  <c:v>25</c:v>
                </c:pt>
                <c:pt idx="1">
                  <c:v>10.975609756097562</c:v>
                </c:pt>
                <c:pt idx="2">
                  <c:v>0.72463768115942029</c:v>
                </c:pt>
              </c:numCache>
            </c:numRef>
          </c:val>
          <c:extLst>
            <c:ext xmlns:c16="http://schemas.microsoft.com/office/drawing/2014/chart" uri="{C3380CC4-5D6E-409C-BE32-E72D297353CC}">
              <c16:uniqueId val="{00000007-CF4B-4119-8E09-4C3B4120F8FE}"/>
            </c:ext>
          </c:extLst>
        </c:ser>
        <c:ser>
          <c:idx val="1"/>
          <c:order val="1"/>
          <c:tx>
            <c:strRef>
              <c:f>'86【Q55】'!$E$35</c:f>
              <c:strCache>
                <c:ptCount val="1"/>
                <c:pt idx="0">
                  <c:v>課長級で経験した</c:v>
                </c:pt>
              </c:strCache>
            </c:strRef>
          </c:tx>
          <c:spPr>
            <a:solidFill>
              <a:schemeClr val="accent1">
                <a:lumMod val="20000"/>
                <a:lumOff val="80000"/>
              </a:schemeClr>
            </a:solidFill>
            <a:ln>
              <a:solidFill>
                <a:schemeClr val="accent1"/>
              </a:solidFill>
            </a:ln>
            <a:effectLst/>
          </c:spPr>
          <c:invertIfNegative val="0"/>
          <c:dLbls>
            <c:dLbl>
              <c:idx val="1"/>
              <c:layout>
                <c:manualLayout>
                  <c:x val="1.1759259259259259E-2"/>
                  <c:y val="-5.0446598875455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F4B-4119-8E09-4C3B4120F8FE}"/>
                </c:ext>
              </c:extLst>
            </c:dLbl>
            <c:dLbl>
              <c:idx val="2"/>
              <c:layout>
                <c:manualLayout>
                  <c:x val="0"/>
                  <c:y val="-1.369711551373519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F4B-4119-8E09-4C3B4120F8FE}"/>
                </c:ext>
              </c:extLst>
            </c:dLbl>
            <c:dLbl>
              <c:idx val="4"/>
              <c:layout>
                <c:manualLayout>
                  <c:x val="-8.0481481481485789E-4"/>
                  <c:y val="-1.351813712319282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F4B-4119-8E09-4C3B4120F8FE}"/>
                </c:ext>
              </c:extLst>
            </c:dLbl>
            <c:dLbl>
              <c:idx val="5"/>
              <c:layout>
                <c:manualLayout>
                  <c:x val="1.4111111111111111E-2"/>
                  <c:y val="-4.04037278128585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F4B-4119-8E09-4C3B4120F8F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'86【Q55】'!$C$36:$C$38</c:f>
              <c:strCache>
                <c:ptCount val="3"/>
                <c:pt idx="0">
                  <c:v>男性・管理職/総合職(n=180)</c:v>
                </c:pt>
                <c:pt idx="1">
                  <c:v>女性・管理職/総合職(n=82)</c:v>
                </c:pt>
                <c:pt idx="2">
                  <c:v>女性・一般職(n=138)</c:v>
                </c:pt>
              </c:strCache>
            </c:strRef>
          </c:cat>
          <c:val>
            <c:numRef>
              <c:f>'86【Q55】'!$E$36:$E$38</c:f>
              <c:numCache>
                <c:formatCode>0.0_ </c:formatCode>
                <c:ptCount val="3"/>
                <c:pt idx="0">
                  <c:v>32.777777777777779</c:v>
                </c:pt>
                <c:pt idx="1">
                  <c:v>13.414634146341465</c:v>
                </c:pt>
                <c:pt idx="2">
                  <c:v>2.1739130434782608</c:v>
                </c:pt>
              </c:numCache>
            </c:numRef>
          </c:val>
          <c:extLst>
            <c:ext xmlns:c16="http://schemas.microsoft.com/office/drawing/2014/chart" uri="{C3380CC4-5D6E-409C-BE32-E72D297353CC}">
              <c16:uniqueId val="{0000000C-CF4B-4119-8E09-4C3B4120F8FE}"/>
            </c:ext>
          </c:extLst>
        </c:ser>
        <c:ser>
          <c:idx val="2"/>
          <c:order val="2"/>
          <c:tx>
            <c:strRef>
              <c:f>'86【Q55】'!$F$35</c:f>
              <c:strCache>
                <c:ptCount val="1"/>
                <c:pt idx="0">
                  <c:v>経験していない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'86【Q55】'!$C$36:$C$38</c:f>
              <c:strCache>
                <c:ptCount val="3"/>
                <c:pt idx="0">
                  <c:v>男性・管理職/総合職(n=180)</c:v>
                </c:pt>
                <c:pt idx="1">
                  <c:v>女性・管理職/総合職(n=82)</c:v>
                </c:pt>
                <c:pt idx="2">
                  <c:v>女性・一般職(n=138)</c:v>
                </c:pt>
              </c:strCache>
            </c:strRef>
          </c:cat>
          <c:val>
            <c:numRef>
              <c:f>'86【Q55】'!$F$36:$F$38</c:f>
              <c:numCache>
                <c:formatCode>0.0_ </c:formatCode>
                <c:ptCount val="3"/>
                <c:pt idx="0">
                  <c:v>42.222222222222221</c:v>
                </c:pt>
                <c:pt idx="1">
                  <c:v>75.609756097560975</c:v>
                </c:pt>
                <c:pt idx="2">
                  <c:v>97.101449275362313</c:v>
                </c:pt>
              </c:numCache>
            </c:numRef>
          </c:val>
          <c:extLst>
            <c:ext xmlns:c16="http://schemas.microsoft.com/office/drawing/2014/chart" uri="{C3380CC4-5D6E-409C-BE32-E72D297353CC}">
              <c16:uniqueId val="{0000000D-CF4B-4119-8E09-4C3B4120F8FE}"/>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768445610962E-3"/>
          <c:y val="0.91233288001822099"/>
          <c:w val="0.99840650760794569"/>
          <c:h val="8.766711998177903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'88【Q57】'!$F$30:$O$30</c:f>
              <c:numCache>
                <c:formatCode>0.0_ </c:formatCode>
                <c:ptCount val="10"/>
                <c:pt idx="0">
                  <c:v>38.770685579196218</c:v>
                </c:pt>
                <c:pt idx="1">
                  <c:v>11.82033096926714</c:v>
                </c:pt>
                <c:pt idx="2">
                  <c:v>42.31678486997636</c:v>
                </c:pt>
                <c:pt idx="3">
                  <c:v>15.839243498817968</c:v>
                </c:pt>
                <c:pt idx="4">
                  <c:v>23.167848699763592</c:v>
                </c:pt>
                <c:pt idx="5">
                  <c:v>23.167848699763592</c:v>
                </c:pt>
                <c:pt idx="6">
                  <c:v>21.98581560283688</c:v>
                </c:pt>
                <c:pt idx="7">
                  <c:v>26.950354609929079</c:v>
                </c:pt>
                <c:pt idx="8">
                  <c:v>15.839243498817968</c:v>
                </c:pt>
                <c:pt idx="9">
                  <c:v>1.6548463356973995</c:v>
                </c:pt>
              </c:numCache>
            </c:numRef>
          </c:val>
          <c:extLst>
            <c:ext xmlns:c16="http://schemas.microsoft.com/office/drawing/2014/chart" uri="{C3380CC4-5D6E-409C-BE32-E72D297353CC}">
              <c16:uniqueId val="{00000005-9949-4445-AFD9-DB60169B0A4E}"/>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'88【Q57】'!$C$36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'88【Q57】'!$D$35:$M$35</c:f>
              <c:strCache>
                <c:ptCount val="10"/>
                <c:pt idx="0">
                  <c:v>役職定年の年齢に到達した後も同じパフォーマンスを出せる人もいる</c:v>
                </c:pt>
                <c:pt idx="1">
                  <c:v>遅く管理職になった人は、すぐに役職定年になってしまう</c:v>
                </c:pt>
                <c:pt idx="2">
                  <c:v>役職定年に伴い年収が下がると、モチベーションも下がる</c:v>
                </c:pt>
                <c:pt idx="3">
                  <c:v>役職定年になると、活躍の場がなくなる</c:v>
                </c:pt>
                <c:pt idx="4">
                  <c:v>全員が等しく年齢によって処遇が変わることに違和感がある</c:v>
                </c:pt>
                <c:pt idx="5">
                  <c:v>役職定年者が同じ職場にいる場合、本人も周りもやりにくいことがある</c:v>
                </c:pt>
                <c:pt idx="6">
                  <c:v>設定された年齢の根拠がよく分からない</c:v>
                </c:pt>
                <c:pt idx="7">
                  <c:v>若い人を育てるためには必要な措置である</c:v>
                </c:pt>
                <c:pt idx="8">
                  <c:v>自分のキャリア（将来等）を見直すよいきっかけになると思う</c:v>
                </c:pt>
                <c:pt idx="9">
                  <c:v>その他（具体的に【　　　】）</c:v>
                </c:pt>
              </c:strCache>
            </c:strRef>
          </c:cat>
          <c:val>
            <c:numRef>
              <c:f>'88【Q57】'!$D$36:$M$36</c:f>
              <c:numCache>
                <c:formatCode>0.0_ </c:formatCode>
                <c:ptCount val="10"/>
                <c:pt idx="0">
                  <c:v>50</c:v>
                </c:pt>
                <c:pt idx="1">
                  <c:v>11.666666666666666</c:v>
                </c:pt>
                <c:pt idx="2">
                  <c:v>47.777777777777779</c:v>
                </c:pt>
                <c:pt idx="3">
                  <c:v>16.666666666666664</c:v>
                </c:pt>
                <c:pt idx="4">
                  <c:v>26.666666666666668</c:v>
                </c:pt>
                <c:pt idx="5">
                  <c:v>21.111111111111111</c:v>
                </c:pt>
                <c:pt idx="6">
                  <c:v>20.555555555555554</c:v>
                </c:pt>
                <c:pt idx="7">
                  <c:v>28.333333333333332</c:v>
                </c:pt>
                <c:pt idx="8">
                  <c:v>15</c:v>
                </c:pt>
                <c:pt idx="9">
                  <c:v>1.6666666666666667</c:v>
                </c:pt>
              </c:numCache>
            </c:numRef>
          </c:val>
          <c:extLst>
            <c:ext xmlns:c16="http://schemas.microsoft.com/office/drawing/2014/chart" uri="{C3380CC4-5D6E-409C-BE32-E72D297353CC}">
              <c16:uniqueId val="{00000000-18F3-4608-8B59-A14522BB86B1}"/>
            </c:ext>
          </c:extLst>
        </c:ser>
        <c:ser>
          <c:idx val="1"/>
          <c:order val="1"/>
          <c:tx>
            <c:strRef>
              <c:f>'88【Q57】'!$C$37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'88【Q57】'!$D$35:$M$35</c:f>
              <c:strCache>
                <c:ptCount val="10"/>
                <c:pt idx="0">
                  <c:v>役職定年の年齢に到達した後も同じパフォーマンスを出せる人もいる</c:v>
                </c:pt>
                <c:pt idx="1">
                  <c:v>遅く管理職になった人は、すぐに役職定年になってしまう</c:v>
                </c:pt>
                <c:pt idx="2">
                  <c:v>役職定年に伴い年収が下がると、モチベーションも下がる</c:v>
                </c:pt>
                <c:pt idx="3">
                  <c:v>役職定年になると、活躍の場がなくなる</c:v>
                </c:pt>
                <c:pt idx="4">
                  <c:v>全員が等しく年齢によって処遇が変わることに違和感がある</c:v>
                </c:pt>
                <c:pt idx="5">
                  <c:v>役職定年者が同じ職場にいる場合、本人も周りもやりにくいことがある</c:v>
                </c:pt>
                <c:pt idx="6">
                  <c:v>設定された年齢の根拠がよく分からない</c:v>
                </c:pt>
                <c:pt idx="7">
                  <c:v>若い人を育てるためには必要な措置である</c:v>
                </c:pt>
                <c:pt idx="8">
                  <c:v>自分のキャリア（将来等）を見直すよいきっかけになると思う</c:v>
                </c:pt>
                <c:pt idx="9">
                  <c:v>その他（具体的に【　　　】）</c:v>
                </c:pt>
              </c:strCache>
            </c:strRef>
          </c:cat>
          <c:val>
            <c:numRef>
              <c:f>'88【Q57】'!$D$37:$M$37</c:f>
              <c:numCache>
                <c:formatCode>0.0_ </c:formatCode>
                <c:ptCount val="10"/>
                <c:pt idx="0">
                  <c:v>43.902439024390247</c:v>
                </c:pt>
                <c:pt idx="1">
                  <c:v>17.073170731707318</c:v>
                </c:pt>
                <c:pt idx="2">
                  <c:v>45.121951219512198</c:v>
                </c:pt>
                <c:pt idx="3">
                  <c:v>21.951219512195124</c:v>
                </c:pt>
                <c:pt idx="4">
                  <c:v>21.951219512195124</c:v>
                </c:pt>
                <c:pt idx="5">
                  <c:v>29.268292682926827</c:v>
                </c:pt>
                <c:pt idx="6">
                  <c:v>19.512195121951219</c:v>
                </c:pt>
                <c:pt idx="7">
                  <c:v>26.829268292682929</c:v>
                </c:pt>
                <c:pt idx="8">
                  <c:v>18.292682926829269</c:v>
                </c:pt>
                <c:pt idx="9">
                  <c:v>0</c:v>
                </c:pt>
              </c:numCache>
            </c:numRef>
          </c:val>
          <c:extLst>
            <c:ext xmlns:c16="http://schemas.microsoft.com/office/drawing/2014/chart" uri="{C3380CC4-5D6E-409C-BE32-E72D297353CC}">
              <c16:uniqueId val="{00000001-18F3-4608-8B59-A14522BB86B1}"/>
            </c:ext>
          </c:extLst>
        </c:ser>
        <c:ser>
          <c:idx val="2"/>
          <c:order val="2"/>
          <c:tx>
            <c:strRef>
              <c:f>'88【Q57】'!$C$38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'88【Q57】'!$D$35:$M$35</c:f>
              <c:strCache>
                <c:ptCount val="10"/>
                <c:pt idx="0">
                  <c:v>役職定年の年齢に到達した後も同じパフォーマンスを出せる人もいる</c:v>
                </c:pt>
                <c:pt idx="1">
                  <c:v>遅く管理職になった人は、すぐに役職定年になってしまう</c:v>
                </c:pt>
                <c:pt idx="2">
                  <c:v>役職定年に伴い年収が下がると、モチベーションも下がる</c:v>
                </c:pt>
                <c:pt idx="3">
                  <c:v>役職定年になると、活躍の場がなくなる</c:v>
                </c:pt>
                <c:pt idx="4">
                  <c:v>全員が等しく年齢によって処遇が変わることに違和感がある</c:v>
                </c:pt>
                <c:pt idx="5">
                  <c:v>役職定年者が同じ職場にいる場合、本人も周りもやりにくいことがある</c:v>
                </c:pt>
                <c:pt idx="6">
                  <c:v>設定された年齢の根拠がよく分からない</c:v>
                </c:pt>
                <c:pt idx="7">
                  <c:v>若い人を育てるためには必要な措置である</c:v>
                </c:pt>
                <c:pt idx="8">
                  <c:v>自分のキャリア（将来等）を見直すよいきっかけになると思う</c:v>
                </c:pt>
                <c:pt idx="9">
                  <c:v>その他（具体的に【　　　】）</c:v>
                </c:pt>
              </c:strCache>
            </c:strRef>
          </c:cat>
          <c:val>
            <c:numRef>
              <c:f>'88【Q57】'!$D$38:$M$38</c:f>
              <c:numCache>
                <c:formatCode>0.0_ </c:formatCode>
                <c:ptCount val="10"/>
                <c:pt idx="0">
                  <c:v>24.637681159420293</c:v>
                </c:pt>
                <c:pt idx="1">
                  <c:v>7.9710144927536222</c:v>
                </c:pt>
                <c:pt idx="2">
                  <c:v>35.507246376811594</c:v>
                </c:pt>
                <c:pt idx="3">
                  <c:v>13.043478260869565</c:v>
                </c:pt>
                <c:pt idx="4">
                  <c:v>20.289855072463769</c:v>
                </c:pt>
                <c:pt idx="5">
                  <c:v>24.637681159420293</c:v>
                </c:pt>
                <c:pt idx="6">
                  <c:v>26.086956521739129</c:v>
                </c:pt>
                <c:pt idx="7">
                  <c:v>25.362318840579711</c:v>
                </c:pt>
                <c:pt idx="8">
                  <c:v>15.217391304347828</c:v>
                </c:pt>
                <c:pt idx="9">
                  <c:v>2.1739130434782608</c:v>
                </c:pt>
              </c:numCache>
            </c:numRef>
          </c:val>
          <c:extLst>
            <c:ext xmlns:c16="http://schemas.microsoft.com/office/drawing/2014/chart" uri="{C3380CC4-5D6E-409C-BE32-E72D297353CC}">
              <c16:uniqueId val="{00000002-18F3-4608-8B59-A14522BB86B1}"/>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'8【SQ5S2】'!$F$28</c:f>
              <c:strCache>
                <c:ptCount val="1"/>
                <c:pt idx="0">
                  <c:v>29人以下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'8【SQ5S2】'!$F$30:$F$33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1-B802-4124-BCEF-10794F9D4152}"/>
            </c:ext>
          </c:extLst>
        </c:ser>
        <c:ser>
          <c:idx val="1"/>
          <c:order val="1"/>
          <c:tx>
            <c:strRef>
              <c:f>'8【SQ5S2】'!$G$28</c:f>
              <c:strCache>
                <c:ptCount val="1"/>
                <c:pt idx="0">
                  <c:v>30～49人</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'8【SQ5S2】'!$G$30:$G$33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2-B802-4124-BCEF-10794F9D4152}"/>
            </c:ext>
          </c:extLst>
        </c:ser>
        <c:ser>
          <c:idx val="2"/>
          <c:order val="2"/>
          <c:tx>
            <c:strRef>
              <c:f>'8【SQ5S2】'!$H$28</c:f>
              <c:strCache>
                <c:ptCount val="1"/>
                <c:pt idx="0">
                  <c:v>50～99人</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'8【SQ5S2】'!$H$30:$H$33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3-B802-4124-BCEF-10794F9D4152}"/>
            </c:ext>
          </c:extLst>
        </c:ser>
        <c:ser>
          <c:idx val="3"/>
          <c:order val="3"/>
          <c:tx>
            <c:strRef>
              <c:f>'8【SQ5S2】'!$I$28</c:f>
              <c:strCache>
                <c:ptCount val="1"/>
                <c:pt idx="0">
                  <c:v>100～299人</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'8【SQ5S2】'!$I$30:$I$33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4-B802-4124-BCEF-10794F9D4152}"/>
            </c:ext>
          </c:extLst>
        </c:ser>
        <c:ser>
          <c:idx val="4"/>
          <c:order val="4"/>
          <c:tx>
            <c:strRef>
              <c:f>'8【SQ5S2】'!$J$28</c:f>
              <c:strCache>
                <c:ptCount val="1"/>
                <c:pt idx="0">
                  <c:v>300～499人</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'8【SQ5S2】'!$J$30:$J$33</c:f>
              <c:numCache>
                <c:formatCode>0.0_ </c:formatCode>
                <c:ptCount val="4"/>
                <c:pt idx="0">
                  <c:v>12.883435582822086</c:v>
                </c:pt>
                <c:pt idx="1">
                  <c:v>4</c:v>
                </c:pt>
                <c:pt idx="2">
                  <c:v>28.571428571428569</c:v>
                </c:pt>
                <c:pt idx="3">
                  <c:v>14.583333333333334</c:v>
                </c:pt>
              </c:numCache>
            </c:numRef>
          </c:val>
          <c:extLst>
            <c:ext xmlns:c16="http://schemas.microsoft.com/office/drawing/2014/chart" uri="{C3380CC4-5D6E-409C-BE32-E72D297353CC}">
              <c16:uniqueId val="{00000005-B802-4124-BCEF-10794F9D4152}"/>
            </c:ext>
          </c:extLst>
        </c:ser>
        <c:ser>
          <c:idx val="5"/>
          <c:order val="5"/>
          <c:tx>
            <c:strRef>
              <c:f>'8【SQ5S2】'!$K$28</c:f>
              <c:strCache>
                <c:ptCount val="1"/>
                <c:pt idx="0">
                  <c:v>500～999人</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'8【SQ5S2】'!$K$30:$K$33</c:f>
              <c:numCache>
                <c:formatCode>0.0_ </c:formatCode>
                <c:ptCount val="4"/>
                <c:pt idx="0">
                  <c:v>15.337423312883436</c:v>
                </c:pt>
                <c:pt idx="1">
                  <c:v>12</c:v>
                </c:pt>
                <c:pt idx="2">
                  <c:v>14.285714285714285</c:v>
                </c:pt>
                <c:pt idx="3">
                  <c:v>20.833333333333336</c:v>
                </c:pt>
              </c:numCache>
            </c:numRef>
          </c:val>
          <c:extLst>
            <c:ext xmlns:c16="http://schemas.microsoft.com/office/drawing/2014/chart" uri="{C3380CC4-5D6E-409C-BE32-E72D297353CC}">
              <c16:uniqueId val="{00000006-B802-4124-BCEF-10794F9D4152}"/>
            </c:ext>
          </c:extLst>
        </c:ser>
        <c:ser>
          <c:idx val="6"/>
          <c:order val="6"/>
          <c:tx>
            <c:strRef>
              <c:f>'8【SQ5S2】'!$L$28</c:f>
              <c:strCache>
                <c:ptCount val="1"/>
                <c:pt idx="0">
                  <c:v>1000人以上</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'8【SQ5S2】'!$L$30:$L$33</c:f>
              <c:numCache>
                <c:formatCode>0.0_ </c:formatCode>
                <c:ptCount val="4"/>
                <c:pt idx="0">
                  <c:v>71.779141104294482</c:v>
                </c:pt>
                <c:pt idx="1">
                  <c:v>84</c:v>
                </c:pt>
                <c:pt idx="2">
                  <c:v>57.142857142857139</c:v>
                </c:pt>
                <c:pt idx="3">
                  <c:v>64.583333333333343</c:v>
                </c:pt>
              </c:numCache>
            </c:numRef>
          </c:val>
          <c:extLst>
            <c:ext xmlns:c16="http://schemas.microsoft.com/office/drawing/2014/chart" uri="{C3380CC4-5D6E-409C-BE32-E72D297353CC}">
              <c16:uniqueId val="{00000007-B802-4124-BCEF-10794F9D4152}"/>
            </c:ext>
          </c:extLst>
        </c:ser>
        <c:dLbls>
          <c:showLegendKey val="0"/>
          <c:showVal val="0"/>
          <c:showCatName val="0"/>
          <c:showSerName val="0"/>
          <c:showPercent val="0"/>
          <c:showBubbleSize val="0"/>
        </c:dLbls>
        <c:gapWidth val="30"/>
        <c:overlap val="100"/>
        <c:axId val="410237216"/>
        <c:axId val="410231392"/>
      </c:barChart>
      <c:catAx>
        <c:axId val="410237216"/>
        <c:scaling>
          <c:orientation val="maxMin"/>
        </c:scaling>
        <c:delete val="1"/>
        <c:axPos val="l"/>
        <c:majorTickMark val="out"/>
        <c:minorTickMark val="none"/>
        <c:tickLblPos val="nextTo"/>
        <c:crossAx val="410231392"/>
        <c:crosses val="autoZero"/>
        <c:auto val="1"/>
        <c:lblAlgn val="ctr"/>
        <c:lblOffset val="100"/>
        <c:tickLblSkip val="3"/>
        <c:tickMarkSkip val="1"/>
        <c:noMultiLvlLbl val="0"/>
      </c:catAx>
      <c:valAx>
        <c:axId val="410231392"/>
        <c:scaling>
          <c:orientation val="minMax"/>
          <c:min val="0"/>
        </c:scaling>
        <c:delete val="1"/>
        <c:axPos val="t"/>
        <c:numFmt formatCode="0%" sourceLinked="1"/>
        <c:majorTickMark val="out"/>
        <c:minorTickMark val="none"/>
        <c:tickLblPos val="nextTo"/>
        <c:crossAx val="410237216"/>
        <c:crossesAt val="1"/>
        <c:crossBetween val="between"/>
      </c:valAx>
      <c:spPr>
        <a:noFill/>
        <a:ln w="25400">
          <a:noFill/>
        </a:ln>
      </c:spPr>
    </c:plotArea>
    <c:legend>
      <c:legendPos val="t"/>
      <c:layout>
        <c:manualLayout>
          <c:xMode val="edge"/>
          <c:yMode val="edge"/>
          <c:x val="0.11545187489441194"/>
          <c:y val="0.38247205095051995"/>
          <c:w val="0.73155011989845276"/>
          <c:h val="0.1337158216842952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0997375328083989E-2"/>
          <c:y val="5.1368424837306297E-2"/>
          <c:w val="0.9371539187522819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'89【Q58】'!$F$30:$K$30</c:f>
              <c:numCache>
                <c:formatCode>0.0_ </c:formatCode>
                <c:ptCount val="6"/>
                <c:pt idx="0">
                  <c:v>15.503875968992247</c:v>
                </c:pt>
                <c:pt idx="1">
                  <c:v>33.333333333333329</c:v>
                </c:pt>
                <c:pt idx="2">
                  <c:v>34.883720930232556</c:v>
                </c:pt>
                <c:pt idx="3">
                  <c:v>8.5271317829457356</c:v>
                </c:pt>
                <c:pt idx="4">
                  <c:v>6.2015503875968996</c:v>
                </c:pt>
                <c:pt idx="5">
                  <c:v>1.5503875968992249</c:v>
                </c:pt>
              </c:numCache>
            </c:numRef>
          </c:val>
          <c:extLst>
            <c:ext xmlns:c16="http://schemas.microsoft.com/office/drawing/2014/chart" uri="{C3380CC4-5D6E-409C-BE32-E72D297353CC}">
              <c16:uniqueId val="{00000005-0334-4C6D-B057-3C5E184656B8}"/>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'89【Q58】'!$F$28</c:f>
              <c:strCache>
                <c:ptCount val="1"/>
                <c:pt idx="0">
                  <c:v>30%未満</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'89【Q58】'!$F$30:$F$33</c:f>
              <c:numCache>
                <c:formatCode>0.0_ </c:formatCode>
                <c:ptCount val="4"/>
                <c:pt idx="0">
                  <c:v>15.503875968992247</c:v>
                </c:pt>
                <c:pt idx="1">
                  <c:v>16.346153846153847</c:v>
                </c:pt>
                <c:pt idx="2">
                  <c:v>10</c:v>
                </c:pt>
                <c:pt idx="3">
                  <c:v>25</c:v>
                </c:pt>
              </c:numCache>
            </c:numRef>
          </c:val>
          <c:extLst>
            <c:ext xmlns:c16="http://schemas.microsoft.com/office/drawing/2014/chart" uri="{C3380CC4-5D6E-409C-BE32-E72D297353CC}">
              <c16:uniqueId val="{00000001-6642-4C26-A089-73748EB4826F}"/>
            </c:ext>
          </c:extLst>
        </c:ser>
        <c:ser>
          <c:idx val="1"/>
          <c:order val="1"/>
          <c:tx>
            <c:strRef>
              <c:f>'89【Q58】'!$G$28</c:f>
              <c:strCache>
                <c:ptCount val="1"/>
                <c:pt idx="0">
                  <c:v>30～50％未満</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'89【Q58】'!$G$30:$G$33</c:f>
              <c:numCache>
                <c:formatCode>0.0_ </c:formatCode>
                <c:ptCount val="4"/>
                <c:pt idx="0">
                  <c:v>33.333333333333329</c:v>
                </c:pt>
                <c:pt idx="1">
                  <c:v>36.538461538461533</c:v>
                </c:pt>
                <c:pt idx="2">
                  <c:v>20</c:v>
                </c:pt>
                <c:pt idx="3">
                  <c:v>25</c:v>
                </c:pt>
              </c:numCache>
            </c:numRef>
          </c:val>
          <c:extLst>
            <c:ext xmlns:c16="http://schemas.microsoft.com/office/drawing/2014/chart" uri="{C3380CC4-5D6E-409C-BE32-E72D297353CC}">
              <c16:uniqueId val="{00000002-6642-4C26-A089-73748EB4826F}"/>
            </c:ext>
          </c:extLst>
        </c:ser>
        <c:ser>
          <c:idx val="2"/>
          <c:order val="2"/>
          <c:tx>
            <c:strRef>
              <c:f>'89【Q58】'!$H$28</c:f>
              <c:strCache>
                <c:ptCount val="1"/>
                <c:pt idx="0">
                  <c:v>50～70％未満</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'89【Q58】'!$H$30:$H$33</c:f>
              <c:numCache>
                <c:formatCode>0.0_ </c:formatCode>
                <c:ptCount val="4"/>
                <c:pt idx="0">
                  <c:v>34.883720930232556</c:v>
                </c:pt>
                <c:pt idx="1">
                  <c:v>30.76923076923077</c:v>
                </c:pt>
                <c:pt idx="2">
                  <c:v>50</c:v>
                </c:pt>
                <c:pt idx="3">
                  <c:v>50</c:v>
                </c:pt>
              </c:numCache>
            </c:numRef>
          </c:val>
          <c:extLst>
            <c:ext xmlns:c16="http://schemas.microsoft.com/office/drawing/2014/chart" uri="{C3380CC4-5D6E-409C-BE32-E72D297353CC}">
              <c16:uniqueId val="{00000003-6642-4C26-A089-73748EB4826F}"/>
            </c:ext>
          </c:extLst>
        </c:ser>
        <c:ser>
          <c:idx val="3"/>
          <c:order val="3"/>
          <c:tx>
            <c:strRef>
              <c:f>'89【Q58】'!$I$28</c:f>
              <c:strCache>
                <c:ptCount val="1"/>
                <c:pt idx="0">
                  <c:v>70～90％未満</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'89【Q58】'!$I$30:$I$33</c:f>
              <c:numCache>
                <c:formatCode>0.0_ </c:formatCode>
                <c:ptCount val="4"/>
                <c:pt idx="0">
                  <c:v>8.5271317829457356</c:v>
                </c:pt>
                <c:pt idx="1">
                  <c:v>7.6923076923076925</c:v>
                </c:pt>
                <c:pt idx="2">
                  <c:v>15</c:v>
                </c:pt>
                <c:pt idx="3">
                  <c:v>0</c:v>
                </c:pt>
              </c:numCache>
            </c:numRef>
          </c:val>
          <c:extLst>
            <c:ext xmlns:c16="http://schemas.microsoft.com/office/drawing/2014/chart" uri="{C3380CC4-5D6E-409C-BE32-E72D297353CC}">
              <c16:uniqueId val="{00000004-6642-4C26-A089-73748EB4826F}"/>
            </c:ext>
          </c:extLst>
        </c:ser>
        <c:ser>
          <c:idx val="4"/>
          <c:order val="4"/>
          <c:tx>
            <c:strRef>
              <c:f>'89【Q58】'!$J$28</c:f>
              <c:strCache>
                <c:ptCount val="1"/>
                <c:pt idx="0">
                  <c:v>90～100％</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'89【Q58】'!$J$30:$J$33</c:f>
              <c:numCache>
                <c:formatCode>0.0_ </c:formatCode>
                <c:ptCount val="4"/>
                <c:pt idx="0">
                  <c:v>6.2015503875968996</c:v>
                </c:pt>
                <c:pt idx="1">
                  <c:v>7.6923076923076925</c:v>
                </c:pt>
                <c:pt idx="2">
                  <c:v>0</c:v>
                </c:pt>
                <c:pt idx="3">
                  <c:v>0</c:v>
                </c:pt>
              </c:numCache>
            </c:numRef>
          </c:val>
          <c:extLst>
            <c:ext xmlns:c16="http://schemas.microsoft.com/office/drawing/2014/chart" uri="{C3380CC4-5D6E-409C-BE32-E72D297353CC}">
              <c16:uniqueId val="{00000005-6642-4C26-A089-73748EB4826F}"/>
            </c:ext>
          </c:extLst>
        </c:ser>
        <c:ser>
          <c:idx val="5"/>
          <c:order val="5"/>
          <c:tx>
            <c:strRef>
              <c:f>'89【Q58】'!$K$28</c:f>
              <c:strCache>
                <c:ptCount val="1"/>
                <c:pt idx="0">
                  <c:v>100％超</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'89【Q58】'!$K$30:$K$33</c:f>
              <c:numCache>
                <c:formatCode>0.0_ </c:formatCode>
                <c:ptCount val="4"/>
                <c:pt idx="0">
                  <c:v>1.5503875968992249</c:v>
                </c:pt>
                <c:pt idx="1">
                  <c:v>0.96153846153846156</c:v>
                </c:pt>
                <c:pt idx="2">
                  <c:v>5</c:v>
                </c:pt>
                <c:pt idx="3">
                  <c:v>0</c:v>
                </c:pt>
              </c:numCache>
            </c:numRef>
          </c:val>
          <c:extLst>
            <c:ext xmlns:c16="http://schemas.microsoft.com/office/drawing/2014/chart" uri="{C3380CC4-5D6E-409C-BE32-E72D297353CC}">
              <c16:uniqueId val="{00000006-6642-4C26-A089-73748EB4826F}"/>
            </c:ext>
          </c:extLst>
        </c:ser>
        <c:dLbls>
          <c:showLegendKey val="0"/>
          <c:showVal val="0"/>
          <c:showCatName val="0"/>
          <c:showSerName val="0"/>
          <c:showPercent val="0"/>
          <c:showBubbleSize val="0"/>
        </c:dLbls>
        <c:gapWidth val="30"/>
        <c:overlap val="100"/>
        <c:axId val="719121968"/>
        <c:axId val="719130704"/>
      </c:barChart>
      <c:catAx>
        <c:axId val="719121968"/>
        <c:scaling>
          <c:orientation val="maxMin"/>
        </c:scaling>
        <c:delete val="1"/>
        <c:axPos val="l"/>
        <c:majorTickMark val="out"/>
        <c:minorTickMark val="none"/>
        <c:tickLblPos val="nextTo"/>
        <c:crossAx val="719130704"/>
        <c:crosses val="autoZero"/>
        <c:auto val="1"/>
        <c:lblAlgn val="ctr"/>
        <c:lblOffset val="100"/>
        <c:tickLblSkip val="3"/>
        <c:tickMarkSkip val="1"/>
        <c:noMultiLvlLbl val="0"/>
      </c:catAx>
      <c:valAx>
        <c:axId val="719130704"/>
        <c:scaling>
          <c:orientation val="minMax"/>
          <c:min val="0"/>
        </c:scaling>
        <c:delete val="1"/>
        <c:axPos val="t"/>
        <c:numFmt formatCode="0%" sourceLinked="1"/>
        <c:majorTickMark val="out"/>
        <c:minorTickMark val="none"/>
        <c:tickLblPos val="nextTo"/>
        <c:crossAx val="719121968"/>
        <c:crossesAt val="1"/>
        <c:crossBetween val="between"/>
      </c:valAx>
      <c:spPr>
        <a:noFill/>
        <a:ln w="25400">
          <a:noFill/>
        </a:ln>
      </c:spPr>
    </c:plotArea>
    <c:legend>
      <c:legendPos val="t"/>
      <c:layout>
        <c:manualLayout>
          <c:xMode val="edge"/>
          <c:yMode val="edge"/>
          <c:x val="0.16247735238502128"/>
          <c:y val="0.38247205095051995"/>
          <c:w val="0.63182412838387825"/>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296092592592593"/>
          <c:y val="8.6831659413581216E-2"/>
          <c:w val="0.76176129629629641"/>
          <c:h val="0.82248989972951092"/>
        </c:manualLayout>
      </c:layout>
      <c:barChart>
        <c:barDir val="bar"/>
        <c:grouping val="percentStacked"/>
        <c:varyColors val="0"/>
        <c:ser>
          <c:idx val="0"/>
          <c:order val="0"/>
          <c:tx>
            <c:strRef>
              <c:f>'89【Q58】'!$D$35</c:f>
              <c:strCache>
                <c:ptCount val="1"/>
                <c:pt idx="0">
                  <c:v>30%未満</c:v>
                </c:pt>
              </c:strCache>
            </c:strRef>
          </c:tx>
          <c:spPr>
            <a:solidFill>
              <a:srgbClr val="5B9BD5"/>
            </a:solidFill>
            <a:ln>
              <a:solidFill>
                <a:schemeClr val="accent1"/>
              </a:solidFill>
            </a:ln>
            <a:effectLst/>
          </c:spPr>
          <c:invertIfNegative val="0"/>
          <c:dLbls>
            <c:dLbl>
              <c:idx val="1"/>
              <c:layout>
                <c:manualLayout>
                  <c:x val="0"/>
                  <c:y val="5.0156706797517311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CF-4DF6-AAB9-3A547276244F}"/>
                </c:ext>
              </c:extLst>
            </c:dLbl>
            <c:dLbl>
              <c:idx val="2"/>
              <c:delete val="1"/>
              <c:extLst>
                <c:ext xmlns:c15="http://schemas.microsoft.com/office/drawing/2012/chart" uri="{CE6537A1-D6FC-4f65-9D91-7224C49458BB}"/>
                <c:ext xmlns:c16="http://schemas.microsoft.com/office/drawing/2014/chart" uri="{C3380CC4-5D6E-409C-BE32-E72D297353CC}">
                  <c16:uniqueId val="{00000001-48CF-4DF6-AAB9-3A547276244F}"/>
                </c:ext>
              </c:extLst>
            </c:dLbl>
            <c:dLbl>
              <c:idx val="3"/>
              <c:delete val="1"/>
              <c:extLst>
                <c:ext xmlns:c15="http://schemas.microsoft.com/office/drawing/2012/chart" uri="{CE6537A1-D6FC-4f65-9D91-7224C49458BB}"/>
                <c:ext xmlns:c16="http://schemas.microsoft.com/office/drawing/2014/chart" uri="{C3380CC4-5D6E-409C-BE32-E72D297353CC}">
                  <c16:uniqueId val="{00000002-48CF-4DF6-AAB9-3A547276244F}"/>
                </c:ext>
              </c:extLst>
            </c:dLbl>
            <c:dLbl>
              <c:idx val="4"/>
              <c:layout>
                <c:manualLayout>
                  <c:x val="-2.0835185185185184E-3"/>
                  <c:y val="5.411691744804264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8CF-4DF6-AAB9-3A547276244F}"/>
                </c:ext>
              </c:extLst>
            </c:dLbl>
            <c:dLbl>
              <c:idx val="6"/>
              <c:delete val="1"/>
              <c:extLst>
                <c:ext xmlns:c15="http://schemas.microsoft.com/office/drawing/2012/chart" uri="{CE6537A1-D6FC-4f65-9D91-7224C49458BB}"/>
                <c:ext xmlns:c16="http://schemas.microsoft.com/office/drawing/2014/chart" uri="{C3380CC4-5D6E-409C-BE32-E72D297353CC}">
                  <c16:uniqueId val="{00000004-48CF-4DF6-AAB9-3A54727624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'89【Q58】'!$C$36:$C$38</c:f>
              <c:strCache>
                <c:ptCount val="3"/>
                <c:pt idx="0">
                  <c:v>男性・管理職/総合職(n=104)</c:v>
                </c:pt>
                <c:pt idx="1">
                  <c:v>女性・管理職/総合職(n=20)</c:v>
                </c:pt>
                <c:pt idx="2">
                  <c:v>女性・一般職(n=4)</c:v>
                </c:pt>
              </c:strCache>
            </c:strRef>
          </c:cat>
          <c:val>
            <c:numRef>
              <c:f>'89【Q58】'!$D$36:$D$38</c:f>
              <c:numCache>
                <c:formatCode>0.0_ </c:formatCode>
                <c:ptCount val="3"/>
                <c:pt idx="0">
                  <c:v>16.346153846153847</c:v>
                </c:pt>
                <c:pt idx="1">
                  <c:v>10</c:v>
                </c:pt>
                <c:pt idx="2">
                  <c:v>25</c:v>
                </c:pt>
              </c:numCache>
            </c:numRef>
          </c:val>
          <c:extLst>
            <c:ext xmlns:c16="http://schemas.microsoft.com/office/drawing/2014/chart" uri="{C3380CC4-5D6E-409C-BE32-E72D297353CC}">
              <c16:uniqueId val="{00000005-48CF-4DF6-AAB9-3A547276244F}"/>
            </c:ext>
          </c:extLst>
        </c:ser>
        <c:ser>
          <c:idx val="1"/>
          <c:order val="1"/>
          <c:tx>
            <c:strRef>
              <c:f>'89【Q58】'!$E$35</c:f>
              <c:strCache>
                <c:ptCount val="1"/>
                <c:pt idx="0">
                  <c:v>30～50％未満</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8CF-4DF6-AAB9-3A547276244F}"/>
                </c:ext>
              </c:extLst>
            </c:dLbl>
            <c:dLbl>
              <c:idx val="3"/>
              <c:layout>
                <c:manualLayout>
                  <c:x val="0"/>
                  <c:y val="4.95160915183570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8CF-4DF6-AAB9-3A547276244F}"/>
                </c:ext>
              </c:extLst>
            </c:dLbl>
            <c:dLbl>
              <c:idx val="4"/>
              <c:layout>
                <c:manualLayout>
                  <c:x val="6.2507407407407407E-3"/>
                  <c:y val="4.23312242647692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8CF-4DF6-AAB9-3A547276244F}"/>
                </c:ext>
              </c:extLst>
            </c:dLbl>
            <c:dLbl>
              <c:idx val="6"/>
              <c:delete val="1"/>
              <c:extLst>
                <c:ext xmlns:c15="http://schemas.microsoft.com/office/drawing/2012/chart" uri="{CE6537A1-D6FC-4f65-9D91-7224C49458BB}"/>
                <c:ext xmlns:c16="http://schemas.microsoft.com/office/drawing/2014/chart" uri="{C3380CC4-5D6E-409C-BE32-E72D297353CC}">
                  <c16:uniqueId val="{00000009-48CF-4DF6-AAB9-3A547276244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'89【Q58】'!$C$36:$C$38</c:f>
              <c:strCache>
                <c:ptCount val="3"/>
                <c:pt idx="0">
                  <c:v>男性・管理職/総合職(n=104)</c:v>
                </c:pt>
                <c:pt idx="1">
                  <c:v>女性・管理職/総合職(n=20)</c:v>
                </c:pt>
                <c:pt idx="2">
                  <c:v>女性・一般職(n=4)</c:v>
                </c:pt>
              </c:strCache>
            </c:strRef>
          </c:cat>
          <c:val>
            <c:numRef>
              <c:f>'89【Q58】'!$E$36:$E$38</c:f>
              <c:numCache>
                <c:formatCode>0.0_ </c:formatCode>
                <c:ptCount val="3"/>
                <c:pt idx="0">
                  <c:v>36.538461538461533</c:v>
                </c:pt>
                <c:pt idx="1">
                  <c:v>20</c:v>
                </c:pt>
                <c:pt idx="2">
                  <c:v>25</c:v>
                </c:pt>
              </c:numCache>
            </c:numRef>
          </c:val>
          <c:extLst>
            <c:ext xmlns:c16="http://schemas.microsoft.com/office/drawing/2014/chart" uri="{C3380CC4-5D6E-409C-BE32-E72D297353CC}">
              <c16:uniqueId val="{0000000A-48CF-4DF6-AAB9-3A547276244F}"/>
            </c:ext>
          </c:extLst>
        </c:ser>
        <c:ser>
          <c:idx val="2"/>
          <c:order val="2"/>
          <c:tx>
            <c:strRef>
              <c:f>'89【Q58】'!$F$35</c:f>
              <c:strCache>
                <c:ptCount val="1"/>
                <c:pt idx="0">
                  <c:v>50～70％未満</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'89【Q58】'!$C$36:$C$38</c:f>
              <c:strCache>
                <c:ptCount val="3"/>
                <c:pt idx="0">
                  <c:v>男性・管理職/総合職(n=104)</c:v>
                </c:pt>
                <c:pt idx="1">
                  <c:v>女性・管理職/総合職(n=20)</c:v>
                </c:pt>
                <c:pt idx="2">
                  <c:v>女性・一般職(n=4)</c:v>
                </c:pt>
              </c:strCache>
            </c:strRef>
          </c:cat>
          <c:val>
            <c:numRef>
              <c:f>'89【Q58】'!$F$36:$F$38</c:f>
              <c:numCache>
                <c:formatCode>0.0_ </c:formatCode>
                <c:ptCount val="3"/>
                <c:pt idx="0">
                  <c:v>30.76923076923077</c:v>
                </c:pt>
                <c:pt idx="1">
                  <c:v>50</c:v>
                </c:pt>
                <c:pt idx="2">
                  <c:v>50</c:v>
                </c:pt>
              </c:numCache>
            </c:numRef>
          </c:val>
          <c:extLst>
            <c:ext xmlns:c16="http://schemas.microsoft.com/office/drawing/2014/chart" uri="{C3380CC4-5D6E-409C-BE32-E72D297353CC}">
              <c16:uniqueId val="{0000000B-48CF-4DF6-AAB9-3A547276244F}"/>
            </c:ext>
          </c:extLst>
        </c:ser>
        <c:ser>
          <c:idx val="3"/>
          <c:order val="3"/>
          <c:tx>
            <c:strRef>
              <c:f>'89【Q58】'!$G$35</c:f>
              <c:strCache>
                <c:ptCount val="1"/>
                <c:pt idx="0">
                  <c:v>70～90％未満</c:v>
                </c:pt>
              </c:strCache>
            </c:strRef>
          </c:tx>
          <c:spPr>
            <a:pattFill prst="pct20">
              <a:fgClr>
                <a:srgbClr val="5B9BD5"/>
              </a:fgClr>
              <a:bgClr>
                <a:sysClr val="window" lastClr="FFFFFF"/>
              </a:bgClr>
            </a:pattFill>
            <a:ln>
              <a:solidFill>
                <a:srgbClr val="0070C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'89【Q58】'!$C$36:$C$38</c:f>
              <c:strCache>
                <c:ptCount val="3"/>
                <c:pt idx="0">
                  <c:v>男性・管理職/総合職(n=104)</c:v>
                </c:pt>
                <c:pt idx="1">
                  <c:v>女性・管理職/総合職(n=20)</c:v>
                </c:pt>
                <c:pt idx="2">
                  <c:v>女性・一般職(n=4)</c:v>
                </c:pt>
              </c:strCache>
            </c:strRef>
          </c:cat>
          <c:val>
            <c:numRef>
              <c:f>'89【Q58】'!$G$36:$G$38</c:f>
              <c:numCache>
                <c:formatCode>0.0_ </c:formatCode>
                <c:ptCount val="3"/>
                <c:pt idx="0">
                  <c:v>7.6923076923076925</c:v>
                </c:pt>
                <c:pt idx="1">
                  <c:v>15</c:v>
                </c:pt>
                <c:pt idx="2">
                  <c:v>0</c:v>
                </c:pt>
              </c:numCache>
            </c:numRef>
          </c:val>
          <c:extLst>
            <c:ext xmlns:c16="http://schemas.microsoft.com/office/drawing/2014/chart" uri="{C3380CC4-5D6E-409C-BE32-E72D297353CC}">
              <c16:uniqueId val="{0000000C-48CF-4DF6-AAB9-3A547276244F}"/>
            </c:ext>
          </c:extLst>
        </c:ser>
        <c:ser>
          <c:idx val="4"/>
          <c:order val="4"/>
          <c:tx>
            <c:strRef>
              <c:f>'89【Q58】'!$H$35</c:f>
              <c:strCache>
                <c:ptCount val="1"/>
                <c:pt idx="0">
                  <c:v>90～100％</c:v>
                </c:pt>
              </c:strCache>
            </c:strRef>
          </c:tx>
          <c:spPr>
            <a:solidFill>
              <a:srgbClr val="ED7D31"/>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'89【Q58】'!$C$36:$C$38</c:f>
              <c:strCache>
                <c:ptCount val="3"/>
                <c:pt idx="0">
                  <c:v>男性・管理職/総合職(n=104)</c:v>
                </c:pt>
                <c:pt idx="1">
                  <c:v>女性・管理職/総合職(n=20)</c:v>
                </c:pt>
                <c:pt idx="2">
                  <c:v>女性・一般職(n=4)</c:v>
                </c:pt>
              </c:strCache>
            </c:strRef>
          </c:cat>
          <c:val>
            <c:numRef>
              <c:f>'89【Q58】'!$H$36:$H$38</c:f>
              <c:numCache>
                <c:formatCode>0.0_ </c:formatCode>
                <c:ptCount val="3"/>
                <c:pt idx="0">
                  <c:v>7.6923076923076925</c:v>
                </c:pt>
                <c:pt idx="1">
                  <c:v>0</c:v>
                </c:pt>
                <c:pt idx="2">
                  <c:v>0</c:v>
                </c:pt>
              </c:numCache>
            </c:numRef>
          </c:val>
          <c:extLst>
            <c:ext xmlns:c16="http://schemas.microsoft.com/office/drawing/2014/chart" uri="{C3380CC4-5D6E-409C-BE32-E72D297353CC}">
              <c16:uniqueId val="{0000000D-48CF-4DF6-AAB9-3A547276244F}"/>
            </c:ext>
          </c:extLst>
        </c:ser>
        <c:ser>
          <c:idx val="5"/>
          <c:order val="5"/>
          <c:tx>
            <c:strRef>
              <c:f>'89【Q58】'!$I$35</c:f>
              <c:strCache>
                <c:ptCount val="1"/>
                <c:pt idx="0">
                  <c:v>100％超</c:v>
                </c:pt>
              </c:strCache>
            </c:strRef>
          </c:tx>
          <c:spPr>
            <a:solidFill>
              <a:srgbClr val="ED7D31">
                <a:lumMod val="20000"/>
                <a:lumOff val="80000"/>
              </a:srgbClr>
            </a:solidFill>
            <a:ln>
              <a:solidFill>
                <a:srgbClr val="5B9BD5"/>
              </a:solidFill>
            </a:ln>
            <a:effectLst/>
          </c:spPr>
          <c:invertIfNegative val="0"/>
          <c:cat>
            <c:strRef>
              <c:f>'89【Q58】'!$C$36:$C$38</c:f>
              <c:strCache>
                <c:ptCount val="3"/>
                <c:pt idx="0">
                  <c:v>男性・管理職/総合職(n=104)</c:v>
                </c:pt>
                <c:pt idx="1">
                  <c:v>女性・管理職/総合職(n=20)</c:v>
                </c:pt>
                <c:pt idx="2">
                  <c:v>女性・一般職(n=4)</c:v>
                </c:pt>
              </c:strCache>
            </c:strRef>
          </c:cat>
          <c:val>
            <c:numRef>
              <c:f>'89【Q58】'!$I$36:$I$38</c:f>
              <c:numCache>
                <c:formatCode>0.0_ </c:formatCode>
                <c:ptCount val="3"/>
                <c:pt idx="0">
                  <c:v>0.96153846153846156</c:v>
                </c:pt>
                <c:pt idx="1">
                  <c:v>5</c:v>
                </c:pt>
                <c:pt idx="2">
                  <c:v>0</c:v>
                </c:pt>
              </c:numCache>
            </c:numRef>
          </c:val>
          <c:extLst>
            <c:ext xmlns:c16="http://schemas.microsoft.com/office/drawing/2014/chart" uri="{C3380CC4-5D6E-409C-BE32-E72D297353CC}">
              <c16:uniqueId val="{00000011-48CF-4DF6-AAB9-3A547276244F}"/>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92454857020398307"/>
          <c:w val="0.99840648148148148"/>
          <c:h val="7.529205547416972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'96【Q65】'!$F$30:$I$30</c:f>
              <c:numCache>
                <c:formatCode>0.0_ </c:formatCode>
                <c:ptCount val="4"/>
                <c:pt idx="0">
                  <c:v>37.588652482269502</c:v>
                </c:pt>
                <c:pt idx="1">
                  <c:v>36.643026004728128</c:v>
                </c:pt>
                <c:pt idx="2">
                  <c:v>25.295508274231675</c:v>
                </c:pt>
                <c:pt idx="3">
                  <c:v>0.4728132387706856</c:v>
                </c:pt>
              </c:numCache>
            </c:numRef>
          </c:val>
          <c:extLst>
            <c:ext xmlns:c16="http://schemas.microsoft.com/office/drawing/2014/chart" uri="{C3380CC4-5D6E-409C-BE32-E72D297353CC}">
              <c16:uniqueId val="{00000005-FF71-422E-9B7F-F9AEE3C9360E}"/>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'96【Q65】'!$F$28</c:f>
              <c:strCache>
                <c:ptCount val="1"/>
                <c:pt idx="0">
                  <c:v>残業等も含め、定年前と同じフルタイム勤務</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'96【Q65】'!$F$30:$F$33</c:f>
              <c:numCache>
                <c:formatCode>0.0_ </c:formatCode>
                <c:ptCount val="4"/>
                <c:pt idx="0">
                  <c:v>37.588652482269502</c:v>
                </c:pt>
                <c:pt idx="1">
                  <c:v>41.666666666666671</c:v>
                </c:pt>
                <c:pt idx="2">
                  <c:v>34.146341463414636</c:v>
                </c:pt>
                <c:pt idx="3">
                  <c:v>30.434782608695656</c:v>
                </c:pt>
              </c:numCache>
            </c:numRef>
          </c:val>
          <c:extLst>
            <c:ext xmlns:c16="http://schemas.microsoft.com/office/drawing/2014/chart" uri="{C3380CC4-5D6E-409C-BE32-E72D297353CC}">
              <c16:uniqueId val="{00000001-C564-492F-AE1F-123D1F231BC7}"/>
            </c:ext>
          </c:extLst>
        </c:ser>
        <c:ser>
          <c:idx val="1"/>
          <c:order val="1"/>
          <c:tx>
            <c:strRef>
              <c:f>'96【Q65】'!$G$28</c:f>
              <c:strCache>
                <c:ptCount val="1"/>
                <c:pt idx="0">
                  <c:v>フルタイムだが、残業等はしない働き方</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'96【Q65】'!$G$30:$G$33</c:f>
              <c:numCache>
                <c:formatCode>0.0_ </c:formatCode>
                <c:ptCount val="4"/>
                <c:pt idx="0">
                  <c:v>36.643026004728128</c:v>
                </c:pt>
                <c:pt idx="1">
                  <c:v>46.666666666666664</c:v>
                </c:pt>
                <c:pt idx="2">
                  <c:v>35.365853658536587</c:v>
                </c:pt>
                <c:pt idx="3">
                  <c:v>25.362318840579711</c:v>
                </c:pt>
              </c:numCache>
            </c:numRef>
          </c:val>
          <c:extLst>
            <c:ext xmlns:c16="http://schemas.microsoft.com/office/drawing/2014/chart" uri="{C3380CC4-5D6E-409C-BE32-E72D297353CC}">
              <c16:uniqueId val="{00000002-C564-492F-AE1F-123D1F231BC7}"/>
            </c:ext>
          </c:extLst>
        </c:ser>
        <c:ser>
          <c:idx val="2"/>
          <c:order val="2"/>
          <c:tx>
            <c:strRef>
              <c:f>'96【Q65】'!$H$28</c:f>
              <c:strCache>
                <c:ptCount val="1"/>
                <c:pt idx="0">
                  <c:v>短時間勤務や週4日以内等の働き方</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'96【Q65】'!$H$30:$H$33</c:f>
              <c:numCache>
                <c:formatCode>0.0_ </c:formatCode>
                <c:ptCount val="4"/>
                <c:pt idx="0">
                  <c:v>25.295508274231675</c:v>
                </c:pt>
                <c:pt idx="1">
                  <c:v>11.111111111111111</c:v>
                </c:pt>
                <c:pt idx="2">
                  <c:v>30.487804878048781</c:v>
                </c:pt>
                <c:pt idx="3">
                  <c:v>43.478260869565219</c:v>
                </c:pt>
              </c:numCache>
            </c:numRef>
          </c:val>
          <c:extLst>
            <c:ext xmlns:c16="http://schemas.microsoft.com/office/drawing/2014/chart" uri="{C3380CC4-5D6E-409C-BE32-E72D297353CC}">
              <c16:uniqueId val="{00000003-C564-492F-AE1F-123D1F231BC7}"/>
            </c:ext>
          </c:extLst>
        </c:ser>
        <c:ser>
          <c:idx val="3"/>
          <c:order val="3"/>
          <c:tx>
            <c:strRef>
              <c:f>'96【Q65】'!$I$28</c:f>
              <c:strCache>
                <c:ptCount val="1"/>
                <c:pt idx="0">
                  <c:v>その他</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'96【Q65】'!$I$30:$I$33</c:f>
              <c:numCache>
                <c:formatCode>0.0_ </c:formatCode>
                <c:ptCount val="4"/>
                <c:pt idx="0">
                  <c:v>0.4728132387706856</c:v>
                </c:pt>
                <c:pt idx="1">
                  <c:v>0.55555555555555558</c:v>
                </c:pt>
                <c:pt idx="2">
                  <c:v>0</c:v>
                </c:pt>
                <c:pt idx="3">
                  <c:v>0.72463768115942029</c:v>
                </c:pt>
              </c:numCache>
            </c:numRef>
          </c:val>
          <c:extLst>
            <c:ext xmlns:c16="http://schemas.microsoft.com/office/drawing/2014/chart" uri="{C3380CC4-5D6E-409C-BE32-E72D297353CC}">
              <c16:uniqueId val="{00000004-C564-492F-AE1F-123D1F231BC7}"/>
            </c:ext>
          </c:extLst>
        </c:ser>
        <c:dLbls>
          <c:showLegendKey val="0"/>
          <c:showVal val="0"/>
          <c:showCatName val="0"/>
          <c:showSerName val="0"/>
          <c:showPercent val="0"/>
          <c:showBubbleSize val="0"/>
        </c:dLbls>
        <c:gapWidth val="30"/>
        <c:overlap val="100"/>
        <c:axId val="719128624"/>
        <c:axId val="719113648"/>
      </c:barChart>
      <c:catAx>
        <c:axId val="719128624"/>
        <c:scaling>
          <c:orientation val="maxMin"/>
        </c:scaling>
        <c:delete val="1"/>
        <c:axPos val="l"/>
        <c:majorTickMark val="out"/>
        <c:minorTickMark val="none"/>
        <c:tickLblPos val="nextTo"/>
        <c:crossAx val="719113648"/>
        <c:crosses val="autoZero"/>
        <c:auto val="1"/>
        <c:lblAlgn val="ctr"/>
        <c:lblOffset val="100"/>
        <c:tickLblSkip val="3"/>
        <c:tickMarkSkip val="1"/>
        <c:noMultiLvlLbl val="0"/>
      </c:catAx>
      <c:valAx>
        <c:axId val="719113648"/>
        <c:scaling>
          <c:orientation val="minMax"/>
          <c:min val="0"/>
        </c:scaling>
        <c:delete val="1"/>
        <c:axPos val="t"/>
        <c:numFmt formatCode="0%" sourceLinked="1"/>
        <c:majorTickMark val="out"/>
        <c:minorTickMark val="none"/>
        <c:tickLblPos val="nextTo"/>
        <c:crossAx val="719128624"/>
        <c:crossesAt val="1"/>
        <c:crossBetween val="between"/>
      </c:valAx>
      <c:spPr>
        <a:noFill/>
        <a:ln w="25400">
          <a:noFill/>
        </a:ln>
      </c:spPr>
    </c:plotArea>
    <c:legend>
      <c:legendPos val="t"/>
      <c:layout>
        <c:manualLayout>
          <c:xMode val="edge"/>
          <c:yMode val="edge"/>
          <c:x val="0.19100178411737617"/>
          <c:y val="0.2428693526689511"/>
          <c:w val="0.57477504227592591"/>
          <c:h val="0.2734152884385673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292388888888886"/>
          <c:y val="0.16699214863386777"/>
          <c:w val="0.6817983333333334"/>
          <c:h val="0.59434586719440818"/>
        </c:manualLayout>
      </c:layout>
      <c:barChart>
        <c:barDir val="bar"/>
        <c:grouping val="percentStacked"/>
        <c:varyColors val="0"/>
        <c:ser>
          <c:idx val="0"/>
          <c:order val="0"/>
          <c:tx>
            <c:strRef>
              <c:f>'96【Q65】'!$D$35</c:f>
              <c:strCache>
                <c:ptCount val="1"/>
                <c:pt idx="0">
                  <c:v>残業等も含め、定年前と同じフルタイム勤務</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'96【Q65】'!$C$36:$C$38</c:f>
              <c:strCache>
                <c:ptCount val="3"/>
                <c:pt idx="0">
                  <c:v>男性・管理職/総合職(n=180)</c:v>
                </c:pt>
                <c:pt idx="1">
                  <c:v>女性・管理職/総合職(n=82)</c:v>
                </c:pt>
                <c:pt idx="2">
                  <c:v>女性・一般職(n=138)</c:v>
                </c:pt>
              </c:strCache>
            </c:strRef>
          </c:cat>
          <c:val>
            <c:numRef>
              <c:f>'96【Q65】'!$D$36:$D$38</c:f>
              <c:numCache>
                <c:formatCode>0.0_ </c:formatCode>
                <c:ptCount val="3"/>
                <c:pt idx="0">
                  <c:v>41.666666666666671</c:v>
                </c:pt>
                <c:pt idx="1">
                  <c:v>34.146341463414636</c:v>
                </c:pt>
                <c:pt idx="2">
                  <c:v>30.434782608695656</c:v>
                </c:pt>
              </c:numCache>
            </c:numRef>
          </c:val>
          <c:extLst>
            <c:ext xmlns:c16="http://schemas.microsoft.com/office/drawing/2014/chart" uri="{C3380CC4-5D6E-409C-BE32-E72D297353CC}">
              <c16:uniqueId val="{00000000-E436-49B7-8BBB-C63698294BE3}"/>
            </c:ext>
          </c:extLst>
        </c:ser>
        <c:ser>
          <c:idx val="1"/>
          <c:order val="1"/>
          <c:tx>
            <c:strRef>
              <c:f>'96【Q65】'!$E$35</c:f>
              <c:strCache>
                <c:ptCount val="1"/>
                <c:pt idx="0">
                  <c:v>フルタイムだが、残業等はしない働き方</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436-49B7-8BBB-C63698294BE3}"/>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436-49B7-8BBB-C63698294B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'96【Q65】'!$C$36:$C$38</c:f>
              <c:strCache>
                <c:ptCount val="3"/>
                <c:pt idx="0">
                  <c:v>男性・管理職/総合職(n=180)</c:v>
                </c:pt>
                <c:pt idx="1">
                  <c:v>女性・管理職/総合職(n=82)</c:v>
                </c:pt>
                <c:pt idx="2">
                  <c:v>女性・一般職(n=138)</c:v>
                </c:pt>
              </c:strCache>
            </c:strRef>
          </c:cat>
          <c:val>
            <c:numRef>
              <c:f>'96【Q65】'!$E$36:$E$38</c:f>
              <c:numCache>
                <c:formatCode>0.0_ </c:formatCode>
                <c:ptCount val="3"/>
                <c:pt idx="0">
                  <c:v>46.666666666666664</c:v>
                </c:pt>
                <c:pt idx="1">
                  <c:v>35.365853658536587</c:v>
                </c:pt>
                <c:pt idx="2">
                  <c:v>25.362318840579711</c:v>
                </c:pt>
              </c:numCache>
            </c:numRef>
          </c:val>
          <c:extLst>
            <c:ext xmlns:c16="http://schemas.microsoft.com/office/drawing/2014/chart" uri="{C3380CC4-5D6E-409C-BE32-E72D297353CC}">
              <c16:uniqueId val="{00000003-E436-49B7-8BBB-C63698294BE3}"/>
            </c:ext>
          </c:extLst>
        </c:ser>
        <c:ser>
          <c:idx val="2"/>
          <c:order val="2"/>
          <c:tx>
            <c:strRef>
              <c:f>'96【Q65】'!$F$35</c:f>
              <c:strCache>
                <c:ptCount val="1"/>
                <c:pt idx="0">
                  <c:v>短時間勤務や週4日以内等の働き方</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'96【Q65】'!$C$36:$C$38</c:f>
              <c:strCache>
                <c:ptCount val="3"/>
                <c:pt idx="0">
                  <c:v>男性・管理職/総合職(n=180)</c:v>
                </c:pt>
                <c:pt idx="1">
                  <c:v>女性・管理職/総合職(n=82)</c:v>
                </c:pt>
                <c:pt idx="2">
                  <c:v>女性・一般職(n=138)</c:v>
                </c:pt>
              </c:strCache>
            </c:strRef>
          </c:cat>
          <c:val>
            <c:numRef>
              <c:f>'96【Q65】'!$F$36:$F$38</c:f>
              <c:numCache>
                <c:formatCode>0.0_ </c:formatCode>
                <c:ptCount val="3"/>
                <c:pt idx="0">
                  <c:v>11.111111111111111</c:v>
                </c:pt>
                <c:pt idx="1">
                  <c:v>30.487804878048781</c:v>
                </c:pt>
                <c:pt idx="2">
                  <c:v>43.478260869565219</c:v>
                </c:pt>
              </c:numCache>
            </c:numRef>
          </c:val>
          <c:extLst>
            <c:ext xmlns:c16="http://schemas.microsoft.com/office/drawing/2014/chart" uri="{C3380CC4-5D6E-409C-BE32-E72D297353CC}">
              <c16:uniqueId val="{00000004-E436-49B7-8BBB-C63698294BE3}"/>
            </c:ext>
          </c:extLst>
        </c:ser>
        <c:ser>
          <c:idx val="3"/>
          <c:order val="3"/>
          <c:tx>
            <c:strRef>
              <c:f>'96【Q65】'!$G$35</c:f>
              <c:strCache>
                <c:ptCount val="1"/>
                <c:pt idx="0">
                  <c:v>その他</c:v>
                </c:pt>
              </c:strCache>
            </c:strRef>
          </c:tx>
          <c:spPr>
            <a:pattFill prst="pct20">
              <a:fgClr>
                <a:srgbClr val="5B9BD5"/>
              </a:fgClr>
              <a:bgClr>
                <a:sysClr val="window" lastClr="FFFFFF"/>
              </a:bgClr>
            </a:pattFill>
            <a:ln>
              <a:solidFill>
                <a:srgbClr val="5B9BD5"/>
              </a:solidFill>
            </a:ln>
            <a:effectLst/>
          </c:spPr>
          <c:invertIfNegative val="0"/>
          <c:dLbls>
            <c:dLbl>
              <c:idx val="0"/>
              <c:layout>
                <c:manualLayout>
                  <c:x val="-2.3518518518518519E-3"/>
                  <c:y val="8.02734150209833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436-49B7-8BBB-C63698294BE3}"/>
                </c:ext>
              </c:extLst>
            </c:dLbl>
            <c:dLbl>
              <c:idx val="1"/>
              <c:delete val="1"/>
              <c:extLst>
                <c:ext xmlns:c15="http://schemas.microsoft.com/office/drawing/2012/chart" uri="{CE6537A1-D6FC-4f65-9D91-7224C49458BB}"/>
                <c:ext xmlns:c16="http://schemas.microsoft.com/office/drawing/2014/chart" uri="{C3380CC4-5D6E-409C-BE32-E72D297353CC}">
                  <c16:uniqueId val="{00000007-E436-49B7-8BBB-C63698294BE3}"/>
                </c:ext>
              </c:extLst>
            </c:dLbl>
            <c:dLbl>
              <c:idx val="2"/>
              <c:layout>
                <c:manualLayout>
                  <c:x val="-1.7246714344731083E-16"/>
                  <c:y val="8.55614973262032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436-49B7-8BBB-C63698294B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'96【Q65】'!$C$36:$C$38</c:f>
              <c:strCache>
                <c:ptCount val="3"/>
                <c:pt idx="0">
                  <c:v>男性・管理職/総合職(n=180)</c:v>
                </c:pt>
                <c:pt idx="1">
                  <c:v>女性・管理職/総合職(n=82)</c:v>
                </c:pt>
                <c:pt idx="2">
                  <c:v>女性・一般職(n=138)</c:v>
                </c:pt>
              </c:strCache>
            </c:strRef>
          </c:cat>
          <c:val>
            <c:numRef>
              <c:f>'96【Q65】'!$G$36:$G$38</c:f>
              <c:numCache>
                <c:formatCode>0.0_ </c:formatCode>
                <c:ptCount val="3"/>
                <c:pt idx="0">
                  <c:v>0.55555555555555558</c:v>
                </c:pt>
                <c:pt idx="1">
                  <c:v>0</c:v>
                </c:pt>
                <c:pt idx="2">
                  <c:v>0.72463768115942029</c:v>
                </c:pt>
              </c:numCache>
            </c:numRef>
          </c:val>
          <c:extLst>
            <c:ext xmlns:c16="http://schemas.microsoft.com/office/drawing/2014/chart" uri="{C3380CC4-5D6E-409C-BE32-E72D297353CC}">
              <c16:uniqueId val="{00000006-E436-49B7-8BBB-C63698294BE3}"/>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78681964754405709"/>
          <c:w val="0.99840648148148148"/>
          <c:h val="0.2130207724034495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'97【Q66】'!$F$30:$H$30</c:f>
              <c:numCache>
                <c:formatCode>0.0_ </c:formatCode>
                <c:ptCount val="3"/>
                <c:pt idx="0">
                  <c:v>32.62411347517731</c:v>
                </c:pt>
                <c:pt idx="1">
                  <c:v>27.186761229314421</c:v>
                </c:pt>
                <c:pt idx="2">
                  <c:v>40.189125295508276</c:v>
                </c:pt>
              </c:numCache>
            </c:numRef>
          </c:val>
          <c:extLst>
            <c:ext xmlns:c16="http://schemas.microsoft.com/office/drawing/2014/chart" uri="{C3380CC4-5D6E-409C-BE32-E72D297353CC}">
              <c16:uniqueId val="{00000005-D419-4D1C-BED1-55505502AC69}"/>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'97【Q66】'!$F$28</c:f>
              <c:strCache>
                <c:ptCount val="1"/>
                <c:pt idx="0">
                  <c:v>変化があった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'97【Q66】'!$F$30:$F$33</c:f>
              <c:numCache>
                <c:formatCode>0.0_ </c:formatCode>
                <c:ptCount val="4"/>
                <c:pt idx="0">
                  <c:v>32.62411347517731</c:v>
                </c:pt>
                <c:pt idx="1">
                  <c:v>38.888888888888893</c:v>
                </c:pt>
                <c:pt idx="2">
                  <c:v>35.365853658536587</c:v>
                </c:pt>
                <c:pt idx="3">
                  <c:v>24.637681159420293</c:v>
                </c:pt>
              </c:numCache>
            </c:numRef>
          </c:val>
          <c:extLst>
            <c:ext xmlns:c16="http://schemas.microsoft.com/office/drawing/2014/chart" uri="{C3380CC4-5D6E-409C-BE32-E72D297353CC}">
              <c16:uniqueId val="{00000001-AB73-4FDD-921E-A953227F8C83}"/>
            </c:ext>
          </c:extLst>
        </c:ser>
        <c:ser>
          <c:idx val="1"/>
          <c:order val="1"/>
          <c:tx>
            <c:strRef>
              <c:f>'97【Q66】'!$G$28</c:f>
              <c:strCache>
                <c:ptCount val="1"/>
                <c:pt idx="0">
                  <c:v>やや変化があった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'97【Q66】'!$G$30:$G$33</c:f>
              <c:numCache>
                <c:formatCode>0.0_ </c:formatCode>
                <c:ptCount val="4"/>
                <c:pt idx="0">
                  <c:v>27.186761229314421</c:v>
                </c:pt>
                <c:pt idx="1">
                  <c:v>30.555555555555557</c:v>
                </c:pt>
                <c:pt idx="2">
                  <c:v>29.268292682926827</c:v>
                </c:pt>
                <c:pt idx="3">
                  <c:v>23.188405797101449</c:v>
                </c:pt>
              </c:numCache>
            </c:numRef>
          </c:val>
          <c:extLst>
            <c:ext xmlns:c16="http://schemas.microsoft.com/office/drawing/2014/chart" uri="{C3380CC4-5D6E-409C-BE32-E72D297353CC}">
              <c16:uniqueId val="{00000002-AB73-4FDD-921E-A953227F8C83}"/>
            </c:ext>
          </c:extLst>
        </c:ser>
        <c:ser>
          <c:idx val="2"/>
          <c:order val="2"/>
          <c:tx>
            <c:strRef>
              <c:f>'97【Q66】'!$H$28</c:f>
              <c:strCache>
                <c:ptCount val="1"/>
                <c:pt idx="0">
                  <c:v>変化がなかった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'97【Q66】'!$H$30:$H$33</c:f>
              <c:numCache>
                <c:formatCode>0.0_ </c:formatCode>
                <c:ptCount val="4"/>
                <c:pt idx="0">
                  <c:v>40.189125295508276</c:v>
                </c:pt>
                <c:pt idx="1">
                  <c:v>30.555555555555557</c:v>
                </c:pt>
                <c:pt idx="2">
                  <c:v>35.365853658536587</c:v>
                </c:pt>
                <c:pt idx="3">
                  <c:v>52.173913043478258</c:v>
                </c:pt>
              </c:numCache>
            </c:numRef>
          </c:val>
          <c:extLst>
            <c:ext xmlns:c16="http://schemas.microsoft.com/office/drawing/2014/chart" uri="{C3380CC4-5D6E-409C-BE32-E72D297353CC}">
              <c16:uniqueId val="{00000003-AB73-4FDD-921E-A953227F8C83}"/>
            </c:ext>
          </c:extLst>
        </c:ser>
        <c:dLbls>
          <c:showLegendKey val="0"/>
          <c:showVal val="0"/>
          <c:showCatName val="0"/>
          <c:showSerName val="0"/>
          <c:showPercent val="0"/>
          <c:showBubbleSize val="0"/>
        </c:dLbls>
        <c:gapWidth val="30"/>
        <c:overlap val="100"/>
        <c:axId val="719146096"/>
        <c:axId val="719136528"/>
      </c:barChart>
      <c:catAx>
        <c:axId val="719146096"/>
        <c:scaling>
          <c:orientation val="maxMin"/>
        </c:scaling>
        <c:delete val="1"/>
        <c:axPos val="l"/>
        <c:majorTickMark val="out"/>
        <c:minorTickMark val="none"/>
        <c:tickLblPos val="nextTo"/>
        <c:crossAx val="719136528"/>
        <c:crosses val="autoZero"/>
        <c:auto val="1"/>
        <c:lblAlgn val="ctr"/>
        <c:lblOffset val="100"/>
        <c:tickLblSkip val="3"/>
        <c:tickMarkSkip val="1"/>
        <c:noMultiLvlLbl val="0"/>
      </c:catAx>
      <c:valAx>
        <c:axId val="719136528"/>
        <c:scaling>
          <c:orientation val="minMax"/>
          <c:min val="0"/>
        </c:scaling>
        <c:delete val="1"/>
        <c:axPos val="t"/>
        <c:numFmt formatCode="0%" sourceLinked="1"/>
        <c:majorTickMark val="out"/>
        <c:minorTickMark val="none"/>
        <c:tickLblPos val="nextTo"/>
        <c:crossAx val="719146096"/>
        <c:crossesAt val="1"/>
        <c:crossBetween val="between"/>
      </c:valAx>
      <c:spPr>
        <a:noFill/>
        <a:ln w="25400">
          <a:noFill/>
        </a:ln>
      </c:spPr>
    </c:plotArea>
    <c:legend>
      <c:legendPos val="t"/>
      <c:layout>
        <c:manualLayout>
          <c:xMode val="edge"/>
          <c:yMode val="edge"/>
          <c:x val="6.5941500855641211E-2"/>
          <c:y val="0.44648329196673409"/>
          <c:w val="0.82489583144263856"/>
          <c:h val="6.9801349140784424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762759259259257"/>
          <c:y val="0.17175526972171956"/>
          <c:w val="0.67709462962962974"/>
          <c:h val="0.68138895681518075"/>
        </c:manualLayout>
      </c:layout>
      <c:barChart>
        <c:barDir val="bar"/>
        <c:grouping val="percentStacked"/>
        <c:varyColors val="0"/>
        <c:ser>
          <c:idx val="0"/>
          <c:order val="0"/>
          <c:tx>
            <c:strRef>
              <c:f>'97【Q66】'!$D$35</c:f>
              <c:strCache>
                <c:ptCount val="1"/>
                <c:pt idx="0">
                  <c:v>変化があった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'97【Q66】'!$C$36:$C$38</c:f>
              <c:strCache>
                <c:ptCount val="3"/>
                <c:pt idx="0">
                  <c:v>男性・管理職/総合職(n=180)</c:v>
                </c:pt>
                <c:pt idx="1">
                  <c:v>女性・管理職/総合職(n=82)</c:v>
                </c:pt>
                <c:pt idx="2">
                  <c:v>女性・一般職(n=138)</c:v>
                </c:pt>
              </c:strCache>
            </c:strRef>
          </c:cat>
          <c:val>
            <c:numRef>
              <c:f>'97【Q66】'!$D$36:$D$38</c:f>
              <c:numCache>
                <c:formatCode>0.0_ </c:formatCode>
                <c:ptCount val="3"/>
                <c:pt idx="0">
                  <c:v>38.888888888888893</c:v>
                </c:pt>
                <c:pt idx="1">
                  <c:v>35.365853658536587</c:v>
                </c:pt>
                <c:pt idx="2">
                  <c:v>24.637681159420293</c:v>
                </c:pt>
              </c:numCache>
            </c:numRef>
          </c:val>
          <c:extLst>
            <c:ext xmlns:c16="http://schemas.microsoft.com/office/drawing/2014/chart" uri="{C3380CC4-5D6E-409C-BE32-E72D297353CC}">
              <c16:uniqueId val="{00000000-2D91-41FB-B6FA-681CBF58EFDA}"/>
            </c:ext>
          </c:extLst>
        </c:ser>
        <c:ser>
          <c:idx val="1"/>
          <c:order val="1"/>
          <c:tx>
            <c:strRef>
              <c:f>'97【Q66】'!$E$35</c:f>
              <c:strCache>
                <c:ptCount val="1"/>
                <c:pt idx="0">
                  <c:v>やや変化があった</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D91-41FB-B6FA-681CBF58EFDA}"/>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D91-41FB-B6FA-681CBF58EF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'97【Q66】'!$C$36:$C$38</c:f>
              <c:strCache>
                <c:ptCount val="3"/>
                <c:pt idx="0">
                  <c:v>男性・管理職/総合職(n=180)</c:v>
                </c:pt>
                <c:pt idx="1">
                  <c:v>女性・管理職/総合職(n=82)</c:v>
                </c:pt>
                <c:pt idx="2">
                  <c:v>女性・一般職(n=138)</c:v>
                </c:pt>
              </c:strCache>
            </c:strRef>
          </c:cat>
          <c:val>
            <c:numRef>
              <c:f>'97【Q66】'!$E$36:$E$38</c:f>
              <c:numCache>
                <c:formatCode>0.0_ </c:formatCode>
                <c:ptCount val="3"/>
                <c:pt idx="0">
                  <c:v>30.555555555555557</c:v>
                </c:pt>
                <c:pt idx="1">
                  <c:v>29.268292682926827</c:v>
                </c:pt>
                <c:pt idx="2">
                  <c:v>23.188405797101449</c:v>
                </c:pt>
              </c:numCache>
            </c:numRef>
          </c:val>
          <c:extLst>
            <c:ext xmlns:c16="http://schemas.microsoft.com/office/drawing/2014/chart" uri="{C3380CC4-5D6E-409C-BE32-E72D297353CC}">
              <c16:uniqueId val="{00000003-2D91-41FB-B6FA-681CBF58EFDA}"/>
            </c:ext>
          </c:extLst>
        </c:ser>
        <c:ser>
          <c:idx val="2"/>
          <c:order val="2"/>
          <c:tx>
            <c:strRef>
              <c:f>'97【Q66】'!$F$35</c:f>
              <c:strCache>
                <c:ptCount val="1"/>
                <c:pt idx="0">
                  <c:v>変化がなかった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'97【Q66】'!$C$36:$C$38</c:f>
              <c:strCache>
                <c:ptCount val="3"/>
                <c:pt idx="0">
                  <c:v>男性・管理職/総合職(n=180)</c:v>
                </c:pt>
                <c:pt idx="1">
                  <c:v>女性・管理職/総合職(n=82)</c:v>
                </c:pt>
                <c:pt idx="2">
                  <c:v>女性・一般職(n=138)</c:v>
                </c:pt>
              </c:strCache>
            </c:strRef>
          </c:cat>
          <c:val>
            <c:numRef>
              <c:f>'97【Q66】'!$F$36:$F$38</c:f>
              <c:numCache>
                <c:formatCode>0.0_ </c:formatCode>
                <c:ptCount val="3"/>
                <c:pt idx="0">
                  <c:v>30.555555555555557</c:v>
                </c:pt>
                <c:pt idx="1">
                  <c:v>35.365853658536587</c:v>
                </c:pt>
                <c:pt idx="2">
                  <c:v>52.173913043478258</c:v>
                </c:pt>
              </c:numCache>
            </c:numRef>
          </c:val>
          <c:extLst>
            <c:ext xmlns:c16="http://schemas.microsoft.com/office/drawing/2014/chart" uri="{C3380CC4-5D6E-409C-BE32-E72D297353CC}">
              <c16:uniqueId val="{00000004-2D91-41FB-B6FA-681CBF58EFDA}"/>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3988392755253438"/>
          <c:w val="0.99840648148148148"/>
          <c:h val="0.1599569619015014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'98【Q67】'!$F$30:$H$30</c:f>
              <c:numCache>
                <c:formatCode>0.0_ </c:formatCode>
                <c:ptCount val="3"/>
                <c:pt idx="0">
                  <c:v>2.8368794326241136</c:v>
                </c:pt>
                <c:pt idx="1">
                  <c:v>55.082742316784874</c:v>
                </c:pt>
                <c:pt idx="2">
                  <c:v>42.080378250591018</c:v>
                </c:pt>
              </c:numCache>
            </c:numRef>
          </c:val>
          <c:extLst>
            <c:ext xmlns:c16="http://schemas.microsoft.com/office/drawing/2014/chart" uri="{C3380CC4-5D6E-409C-BE32-E72D297353CC}">
              <c16:uniqueId val="{00000005-59A4-438A-BD5F-36423721B4AB}"/>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0218007733382434"/>
          <c:y val="0.30364377570207274"/>
          <c:w val="0.80919618045841957"/>
          <c:h val="0.47487089252399733"/>
        </c:manualLayout>
      </c:layout>
      <c:barChart>
        <c:barDir val="bar"/>
        <c:grouping val="percentStacked"/>
        <c:varyColors val="0"/>
        <c:ser>
          <c:idx val="0"/>
          <c:order val="0"/>
          <c:tx>
            <c:strRef>
              <c:f>'8【SQ5S2】'!$D$35</c:f>
              <c:strCache>
                <c:ptCount val="1"/>
                <c:pt idx="0">
                  <c:v>29人以下</c:v>
                </c:pt>
              </c:strCache>
            </c:strRef>
          </c:tx>
          <c:spPr>
            <a:solidFill>
              <a:srgbClr val="5B9BD5"/>
            </a:solidFill>
            <a:ln>
              <a:solidFill>
                <a:schemeClr val="accent1"/>
              </a:solidFill>
            </a:ln>
            <a:effectLst/>
          </c:spPr>
          <c:invertIfNegative val="0"/>
          <c:cat>
            <c:strRef>
              <c:f>'8【SQ5S2】'!$C$36:$C$38</c:f>
              <c:strCache>
                <c:ptCount val="3"/>
                <c:pt idx="0">
                  <c:v>男性・管理職/総合職(n=75)</c:v>
                </c:pt>
                <c:pt idx="1">
                  <c:v>女性・管理職/総合職(n=35)</c:v>
                </c:pt>
                <c:pt idx="2">
                  <c:v>女性・一般職(n=48)</c:v>
                </c:pt>
              </c:strCache>
            </c:strRef>
          </c:cat>
          <c:val>
            <c:numRef>
              <c:f>'8【SQ5S2】'!$D$36:$D$38</c:f>
              <c:numCache>
                <c:formatCode>0.0_ </c:formatCode>
                <c:ptCount val="3"/>
                <c:pt idx="0">
                  <c:v>0</c:v>
                </c:pt>
                <c:pt idx="1">
                  <c:v>0</c:v>
                </c:pt>
                <c:pt idx="2">
                  <c:v>0</c:v>
                </c:pt>
              </c:numCache>
            </c:numRef>
          </c:val>
          <c:extLst>
            <c:ext xmlns:c16="http://schemas.microsoft.com/office/drawing/2014/chart" uri="{C3380CC4-5D6E-409C-BE32-E72D297353CC}">
              <c16:uniqueId val="{00000000-6DC4-4D94-955E-0FA81F1ED1BD}"/>
            </c:ext>
          </c:extLst>
        </c:ser>
        <c:ser>
          <c:idx val="1"/>
          <c:order val="1"/>
          <c:tx>
            <c:strRef>
              <c:f>'8【SQ5S2】'!$E$35</c:f>
              <c:strCache>
                <c:ptCount val="1"/>
                <c:pt idx="0">
                  <c:v>30～49人</c:v>
                </c:pt>
              </c:strCache>
            </c:strRef>
          </c:tx>
          <c:spPr>
            <a:solidFill>
              <a:schemeClr val="accent1">
                <a:lumMod val="20000"/>
                <a:lumOff val="80000"/>
              </a:schemeClr>
            </a:solidFill>
            <a:ln>
              <a:solidFill>
                <a:schemeClr val="accent1"/>
              </a:solidFill>
            </a:ln>
            <a:effectLst/>
          </c:spPr>
          <c:invertIfNegative val="0"/>
          <c:cat>
            <c:strRef>
              <c:f>'8【SQ5S2】'!$C$36:$C$38</c:f>
              <c:strCache>
                <c:ptCount val="3"/>
                <c:pt idx="0">
                  <c:v>男性・管理職/総合職(n=75)</c:v>
                </c:pt>
                <c:pt idx="1">
                  <c:v>女性・管理職/総合職(n=35)</c:v>
                </c:pt>
                <c:pt idx="2">
                  <c:v>女性・一般職(n=48)</c:v>
                </c:pt>
              </c:strCache>
            </c:strRef>
          </c:cat>
          <c:val>
            <c:numRef>
              <c:f>'8【SQ5S2】'!$E$36:$E$38</c:f>
              <c:numCache>
                <c:formatCode>0.0_ </c:formatCode>
                <c:ptCount val="3"/>
                <c:pt idx="0">
                  <c:v>0</c:v>
                </c:pt>
                <c:pt idx="1">
                  <c:v>0</c:v>
                </c:pt>
                <c:pt idx="2">
                  <c:v>0</c:v>
                </c:pt>
              </c:numCache>
            </c:numRef>
          </c:val>
          <c:extLst>
            <c:ext xmlns:c16="http://schemas.microsoft.com/office/drawing/2014/chart" uri="{C3380CC4-5D6E-409C-BE32-E72D297353CC}">
              <c16:uniqueId val="{00000001-6DC4-4D94-955E-0FA81F1ED1BD}"/>
            </c:ext>
          </c:extLst>
        </c:ser>
        <c:ser>
          <c:idx val="2"/>
          <c:order val="2"/>
          <c:tx>
            <c:strRef>
              <c:f>'8【SQ5S2】'!$F$35</c:f>
              <c:strCache>
                <c:ptCount val="1"/>
                <c:pt idx="0">
                  <c:v>50～99人</c:v>
                </c:pt>
              </c:strCache>
            </c:strRef>
          </c:tx>
          <c:spPr>
            <a:solidFill>
              <a:sysClr val="window" lastClr="FFFFFF"/>
            </a:solidFill>
            <a:ln>
              <a:solidFill>
                <a:schemeClr val="accent1"/>
              </a:solidFill>
            </a:ln>
            <a:effectLst/>
          </c:spPr>
          <c:invertIfNegative val="0"/>
          <c:cat>
            <c:strRef>
              <c:f>'8【SQ5S2】'!$C$36:$C$38</c:f>
              <c:strCache>
                <c:ptCount val="3"/>
                <c:pt idx="0">
                  <c:v>男性・管理職/総合職(n=75)</c:v>
                </c:pt>
                <c:pt idx="1">
                  <c:v>女性・管理職/総合職(n=35)</c:v>
                </c:pt>
                <c:pt idx="2">
                  <c:v>女性・一般職(n=48)</c:v>
                </c:pt>
              </c:strCache>
            </c:strRef>
          </c:cat>
          <c:val>
            <c:numRef>
              <c:f>'8【SQ5S2】'!$F$36:$F$38</c:f>
              <c:numCache>
                <c:formatCode>0.0_ </c:formatCode>
                <c:ptCount val="3"/>
                <c:pt idx="0">
                  <c:v>0</c:v>
                </c:pt>
                <c:pt idx="1">
                  <c:v>0</c:v>
                </c:pt>
                <c:pt idx="2">
                  <c:v>0</c:v>
                </c:pt>
              </c:numCache>
            </c:numRef>
          </c:val>
          <c:extLst>
            <c:ext xmlns:c16="http://schemas.microsoft.com/office/drawing/2014/chart" uri="{C3380CC4-5D6E-409C-BE32-E72D297353CC}">
              <c16:uniqueId val="{00000002-6DC4-4D94-955E-0FA81F1ED1BD}"/>
            </c:ext>
          </c:extLst>
        </c:ser>
        <c:ser>
          <c:idx val="3"/>
          <c:order val="3"/>
          <c:tx>
            <c:strRef>
              <c:f>'8【SQ5S2】'!$G$35</c:f>
              <c:strCache>
                <c:ptCount val="1"/>
                <c:pt idx="0">
                  <c:v>100～299人</c:v>
                </c:pt>
              </c:strCache>
            </c:strRef>
          </c:tx>
          <c:spPr>
            <a:pattFill prst="pct20">
              <a:fgClr>
                <a:srgbClr val="5B9BD5">
                  <a:lumMod val="75000"/>
                </a:srgbClr>
              </a:fgClr>
              <a:bgClr>
                <a:sysClr val="window" lastClr="FFFFFF"/>
              </a:bgClr>
            </a:pattFill>
            <a:ln>
              <a:solidFill>
                <a:srgbClr val="5B9BD5"/>
              </a:solidFill>
            </a:ln>
            <a:effectLst/>
          </c:spPr>
          <c:invertIfNegative val="0"/>
          <c:cat>
            <c:strRef>
              <c:f>'8【SQ5S2】'!$C$36:$C$38</c:f>
              <c:strCache>
                <c:ptCount val="3"/>
                <c:pt idx="0">
                  <c:v>男性・管理職/総合職(n=75)</c:v>
                </c:pt>
                <c:pt idx="1">
                  <c:v>女性・管理職/総合職(n=35)</c:v>
                </c:pt>
                <c:pt idx="2">
                  <c:v>女性・一般職(n=48)</c:v>
                </c:pt>
              </c:strCache>
            </c:strRef>
          </c:cat>
          <c:val>
            <c:numRef>
              <c:f>'8【SQ5S2】'!$G$36:$G$38</c:f>
              <c:numCache>
                <c:formatCode>0.0_ </c:formatCode>
                <c:ptCount val="3"/>
                <c:pt idx="0">
                  <c:v>0</c:v>
                </c:pt>
                <c:pt idx="1">
                  <c:v>0</c:v>
                </c:pt>
                <c:pt idx="2">
                  <c:v>0</c:v>
                </c:pt>
              </c:numCache>
            </c:numRef>
          </c:val>
          <c:extLst>
            <c:ext xmlns:c16="http://schemas.microsoft.com/office/drawing/2014/chart" uri="{C3380CC4-5D6E-409C-BE32-E72D297353CC}">
              <c16:uniqueId val="{00000003-6DC4-4D94-955E-0FA81F1ED1BD}"/>
            </c:ext>
          </c:extLst>
        </c:ser>
        <c:ser>
          <c:idx val="4"/>
          <c:order val="4"/>
          <c:tx>
            <c:strRef>
              <c:f>'8【SQ5S2】'!$H$35</c:f>
              <c:strCache>
                <c:ptCount val="1"/>
                <c:pt idx="0">
                  <c:v>300～499人</c:v>
                </c:pt>
              </c:strCache>
            </c:strRef>
          </c:tx>
          <c:spPr>
            <a:solidFill>
              <a:srgbClr val="ED7D31">
                <a:lumMod val="60000"/>
                <a:lumOff val="40000"/>
              </a:srgbClr>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'8【SQ5S2】'!$C$36:$C$38</c:f>
              <c:strCache>
                <c:ptCount val="3"/>
                <c:pt idx="0">
                  <c:v>男性・管理職/総合職(n=75)</c:v>
                </c:pt>
                <c:pt idx="1">
                  <c:v>女性・管理職/総合職(n=35)</c:v>
                </c:pt>
                <c:pt idx="2">
                  <c:v>女性・一般職(n=48)</c:v>
                </c:pt>
              </c:strCache>
            </c:strRef>
          </c:cat>
          <c:val>
            <c:numRef>
              <c:f>'8【SQ5S2】'!$H$36:$H$38</c:f>
              <c:numCache>
                <c:formatCode>0.0_ </c:formatCode>
                <c:ptCount val="3"/>
                <c:pt idx="0">
                  <c:v>4</c:v>
                </c:pt>
                <c:pt idx="1">
                  <c:v>28.571428571428569</c:v>
                </c:pt>
                <c:pt idx="2">
                  <c:v>14.583333333333334</c:v>
                </c:pt>
              </c:numCache>
            </c:numRef>
          </c:val>
          <c:extLst>
            <c:ext xmlns:c16="http://schemas.microsoft.com/office/drawing/2014/chart" uri="{C3380CC4-5D6E-409C-BE32-E72D297353CC}">
              <c16:uniqueId val="{00000004-6DC4-4D94-955E-0FA81F1ED1BD}"/>
            </c:ext>
          </c:extLst>
        </c:ser>
        <c:ser>
          <c:idx val="5"/>
          <c:order val="5"/>
          <c:tx>
            <c:strRef>
              <c:f>'8【SQ5S2】'!$I$35</c:f>
              <c:strCache>
                <c:ptCount val="1"/>
                <c:pt idx="0">
                  <c:v>500～999人</c:v>
                </c:pt>
              </c:strCache>
            </c:strRef>
          </c:tx>
          <c:spPr>
            <a:solidFill>
              <a:srgbClr val="ED7D31">
                <a:lumMod val="20000"/>
                <a:lumOff val="80000"/>
              </a:srgbClr>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'8【SQ5S2】'!$C$36:$C$38</c:f>
              <c:strCache>
                <c:ptCount val="3"/>
                <c:pt idx="0">
                  <c:v>男性・管理職/総合職(n=75)</c:v>
                </c:pt>
                <c:pt idx="1">
                  <c:v>女性・管理職/総合職(n=35)</c:v>
                </c:pt>
                <c:pt idx="2">
                  <c:v>女性・一般職(n=48)</c:v>
                </c:pt>
              </c:strCache>
            </c:strRef>
          </c:cat>
          <c:val>
            <c:numRef>
              <c:f>'8【SQ5S2】'!$I$36:$I$38</c:f>
              <c:numCache>
                <c:formatCode>0.0_ </c:formatCode>
                <c:ptCount val="3"/>
                <c:pt idx="0">
                  <c:v>12</c:v>
                </c:pt>
                <c:pt idx="1">
                  <c:v>14.285714285714285</c:v>
                </c:pt>
                <c:pt idx="2">
                  <c:v>20.833333333333336</c:v>
                </c:pt>
              </c:numCache>
            </c:numRef>
          </c:val>
          <c:extLst>
            <c:ext xmlns:c16="http://schemas.microsoft.com/office/drawing/2014/chart" uri="{C3380CC4-5D6E-409C-BE32-E72D297353CC}">
              <c16:uniqueId val="{00000005-6DC4-4D94-955E-0FA81F1ED1BD}"/>
            </c:ext>
          </c:extLst>
        </c:ser>
        <c:ser>
          <c:idx val="6"/>
          <c:order val="6"/>
          <c:tx>
            <c:strRef>
              <c:f>'8【SQ5S2】'!$J$35</c:f>
              <c:strCache>
                <c:ptCount val="1"/>
                <c:pt idx="0">
                  <c:v>1000人以上</c:v>
                </c:pt>
              </c:strCache>
            </c:strRef>
          </c:tx>
          <c:spPr>
            <a:solidFill>
              <a:sysClr val="window" lastClr="FFFFFF"/>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'8【SQ5S2】'!$C$36:$C$38</c:f>
              <c:strCache>
                <c:ptCount val="3"/>
                <c:pt idx="0">
                  <c:v>男性・管理職/総合職(n=75)</c:v>
                </c:pt>
                <c:pt idx="1">
                  <c:v>女性・管理職/総合職(n=35)</c:v>
                </c:pt>
                <c:pt idx="2">
                  <c:v>女性・一般職(n=48)</c:v>
                </c:pt>
              </c:strCache>
            </c:strRef>
          </c:cat>
          <c:val>
            <c:numRef>
              <c:f>'8【SQ5S2】'!$J$36:$J$38</c:f>
              <c:numCache>
                <c:formatCode>0.0_ </c:formatCode>
                <c:ptCount val="3"/>
                <c:pt idx="0">
                  <c:v>84</c:v>
                </c:pt>
                <c:pt idx="1">
                  <c:v>57.142857142857139</c:v>
                </c:pt>
                <c:pt idx="2">
                  <c:v>64.583333333333343</c:v>
                </c:pt>
              </c:numCache>
            </c:numRef>
          </c:val>
          <c:extLst>
            <c:ext xmlns:c16="http://schemas.microsoft.com/office/drawing/2014/chart" uri="{C3380CC4-5D6E-409C-BE32-E72D297353CC}">
              <c16:uniqueId val="{00000006-6DC4-4D94-955E-0FA81F1ED1BD}"/>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83678814403535251"/>
          <c:w val="0.99840638670166226"/>
          <c:h val="0.1632118559646475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'98【Q67】'!$F$28</c:f>
              <c:strCache>
                <c:ptCount val="1"/>
                <c:pt idx="0">
                  <c:v>責任が重い仕事になった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'98【Q67】'!$F$30:$F$33</c:f>
              <c:numCache>
                <c:formatCode>0.0_ </c:formatCode>
                <c:ptCount val="4"/>
                <c:pt idx="0">
                  <c:v>2.8368794326241136</c:v>
                </c:pt>
                <c:pt idx="1">
                  <c:v>5.5555555555555554</c:v>
                </c:pt>
                <c:pt idx="2">
                  <c:v>0</c:v>
                </c:pt>
                <c:pt idx="3">
                  <c:v>1.4492753623188406</c:v>
                </c:pt>
              </c:numCache>
            </c:numRef>
          </c:val>
          <c:extLst>
            <c:ext xmlns:c16="http://schemas.microsoft.com/office/drawing/2014/chart" uri="{C3380CC4-5D6E-409C-BE32-E72D297353CC}">
              <c16:uniqueId val="{00000001-2689-49D5-89CF-1C154F94CB66}"/>
            </c:ext>
          </c:extLst>
        </c:ser>
        <c:ser>
          <c:idx val="1"/>
          <c:order val="1"/>
          <c:tx>
            <c:strRef>
              <c:f>'98【Q67】'!$G$28</c:f>
              <c:strCache>
                <c:ptCount val="1"/>
                <c:pt idx="0">
                  <c:v>責任の重さは変わっていない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'98【Q67】'!$G$30:$G$33</c:f>
              <c:numCache>
                <c:formatCode>0.0_ </c:formatCode>
                <c:ptCount val="4"/>
                <c:pt idx="0">
                  <c:v>55.082742316784874</c:v>
                </c:pt>
                <c:pt idx="1">
                  <c:v>37.777777777777779</c:v>
                </c:pt>
                <c:pt idx="2">
                  <c:v>60.975609756097562</c:v>
                </c:pt>
                <c:pt idx="3">
                  <c:v>71.739130434782609</c:v>
                </c:pt>
              </c:numCache>
            </c:numRef>
          </c:val>
          <c:extLst>
            <c:ext xmlns:c16="http://schemas.microsoft.com/office/drawing/2014/chart" uri="{C3380CC4-5D6E-409C-BE32-E72D297353CC}">
              <c16:uniqueId val="{00000002-2689-49D5-89CF-1C154F94CB66}"/>
            </c:ext>
          </c:extLst>
        </c:ser>
        <c:ser>
          <c:idx val="2"/>
          <c:order val="2"/>
          <c:tx>
            <c:strRef>
              <c:f>'98【Q67】'!$H$28</c:f>
              <c:strCache>
                <c:ptCount val="1"/>
                <c:pt idx="0">
                  <c:v>責任が軽い仕事になった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'98【Q67】'!$H$30:$H$33</c:f>
              <c:numCache>
                <c:formatCode>0.0_ </c:formatCode>
                <c:ptCount val="4"/>
                <c:pt idx="0">
                  <c:v>42.080378250591018</c:v>
                </c:pt>
                <c:pt idx="1">
                  <c:v>56.666666666666664</c:v>
                </c:pt>
                <c:pt idx="2">
                  <c:v>39.024390243902438</c:v>
                </c:pt>
                <c:pt idx="3">
                  <c:v>26.811594202898554</c:v>
                </c:pt>
              </c:numCache>
            </c:numRef>
          </c:val>
          <c:extLst>
            <c:ext xmlns:c16="http://schemas.microsoft.com/office/drawing/2014/chart" uri="{C3380CC4-5D6E-409C-BE32-E72D297353CC}">
              <c16:uniqueId val="{00000003-2689-49D5-89CF-1C154F94CB66}"/>
            </c:ext>
          </c:extLst>
        </c:ser>
        <c:dLbls>
          <c:showLegendKey val="0"/>
          <c:showVal val="0"/>
          <c:showCatName val="0"/>
          <c:showSerName val="0"/>
          <c:showPercent val="0"/>
          <c:showBubbleSize val="0"/>
        </c:dLbls>
        <c:gapWidth val="30"/>
        <c:overlap val="100"/>
        <c:axId val="719153584"/>
        <c:axId val="719155248"/>
      </c:barChart>
      <c:catAx>
        <c:axId val="719153584"/>
        <c:scaling>
          <c:orientation val="maxMin"/>
        </c:scaling>
        <c:delete val="1"/>
        <c:axPos val="l"/>
        <c:majorTickMark val="out"/>
        <c:minorTickMark val="none"/>
        <c:tickLblPos val="nextTo"/>
        <c:crossAx val="719155248"/>
        <c:crosses val="autoZero"/>
        <c:auto val="1"/>
        <c:lblAlgn val="ctr"/>
        <c:lblOffset val="100"/>
        <c:tickLblSkip val="3"/>
        <c:tickMarkSkip val="1"/>
        <c:noMultiLvlLbl val="0"/>
      </c:catAx>
      <c:valAx>
        <c:axId val="719155248"/>
        <c:scaling>
          <c:orientation val="minMax"/>
          <c:min val="0"/>
        </c:scaling>
        <c:delete val="1"/>
        <c:axPos val="t"/>
        <c:numFmt formatCode="0%" sourceLinked="1"/>
        <c:majorTickMark val="out"/>
        <c:minorTickMark val="none"/>
        <c:tickLblPos val="nextTo"/>
        <c:crossAx val="719153584"/>
        <c:crossesAt val="1"/>
        <c:crossBetween val="between"/>
      </c:valAx>
      <c:spPr>
        <a:noFill/>
        <a:ln w="25400">
          <a:noFill/>
        </a:ln>
      </c:spPr>
    </c:plotArea>
    <c:legend>
      <c:legendPos val="t"/>
      <c:layout>
        <c:manualLayout>
          <c:xMode val="edge"/>
          <c:yMode val="edge"/>
          <c:x val="8.3429671505449179E-2"/>
          <c:y val="0.38247205095051995"/>
          <c:w val="0.78991949014302276"/>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292388888888886"/>
          <c:y val="0.14285249343832021"/>
          <c:w val="0.67944648148148146"/>
          <c:h val="0.68523937301133453"/>
        </c:manualLayout>
      </c:layout>
      <c:barChart>
        <c:barDir val="bar"/>
        <c:grouping val="percentStacked"/>
        <c:varyColors val="0"/>
        <c:ser>
          <c:idx val="0"/>
          <c:order val="0"/>
          <c:tx>
            <c:strRef>
              <c:f>'98【Q67】'!$D$35</c:f>
              <c:strCache>
                <c:ptCount val="1"/>
                <c:pt idx="0">
                  <c:v>責任が重い仕事になった</c:v>
                </c:pt>
              </c:strCache>
            </c:strRef>
          </c:tx>
          <c:spPr>
            <a:solidFill>
              <a:srgbClr val="5B9BD5"/>
            </a:solidFill>
            <a:ln>
              <a:solidFill>
                <a:schemeClr val="accent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8-A855-41BE-84C0-C35D80E834E8}"/>
                </c:ext>
              </c:extLst>
            </c:dLbl>
            <c:dLbl>
              <c:idx val="2"/>
              <c:layout>
                <c:manualLayout>
                  <c:x val="0"/>
                  <c:y val="8.938547486033526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55-41BE-84C0-C35D80E834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'98【Q67】'!$C$36:$C$38</c:f>
              <c:strCache>
                <c:ptCount val="3"/>
                <c:pt idx="0">
                  <c:v>男性・管理職/総合職(n=180)</c:v>
                </c:pt>
                <c:pt idx="1">
                  <c:v>女性・管理職/総合職(n=82)</c:v>
                </c:pt>
                <c:pt idx="2">
                  <c:v>女性・一般職(n=138)</c:v>
                </c:pt>
              </c:strCache>
            </c:strRef>
          </c:cat>
          <c:val>
            <c:numRef>
              <c:f>'98【Q67】'!$D$36:$D$38</c:f>
              <c:numCache>
                <c:formatCode>0.0_ </c:formatCode>
                <c:ptCount val="3"/>
                <c:pt idx="0">
                  <c:v>5.5555555555555554</c:v>
                </c:pt>
                <c:pt idx="1">
                  <c:v>0</c:v>
                </c:pt>
                <c:pt idx="2">
                  <c:v>1.4492753623188406</c:v>
                </c:pt>
              </c:numCache>
            </c:numRef>
          </c:val>
          <c:extLst>
            <c:ext xmlns:c16="http://schemas.microsoft.com/office/drawing/2014/chart" uri="{C3380CC4-5D6E-409C-BE32-E72D297353CC}">
              <c16:uniqueId val="{00000000-A855-41BE-84C0-C35D80E834E8}"/>
            </c:ext>
          </c:extLst>
        </c:ser>
        <c:ser>
          <c:idx val="1"/>
          <c:order val="1"/>
          <c:tx>
            <c:strRef>
              <c:f>'98【Q67】'!$E$35</c:f>
              <c:strCache>
                <c:ptCount val="1"/>
                <c:pt idx="0">
                  <c:v>責任の重さは変わっていない</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55-41BE-84C0-C35D80E834E8}"/>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55-41BE-84C0-C35D80E834E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'98【Q67】'!$C$36:$C$38</c:f>
              <c:strCache>
                <c:ptCount val="3"/>
                <c:pt idx="0">
                  <c:v>男性・管理職/総合職(n=180)</c:v>
                </c:pt>
                <c:pt idx="1">
                  <c:v>女性・管理職/総合職(n=82)</c:v>
                </c:pt>
                <c:pt idx="2">
                  <c:v>女性・一般職(n=138)</c:v>
                </c:pt>
              </c:strCache>
            </c:strRef>
          </c:cat>
          <c:val>
            <c:numRef>
              <c:f>'98【Q67】'!$E$36:$E$38</c:f>
              <c:numCache>
                <c:formatCode>0.0_ </c:formatCode>
                <c:ptCount val="3"/>
                <c:pt idx="0">
                  <c:v>37.777777777777779</c:v>
                </c:pt>
                <c:pt idx="1">
                  <c:v>60.975609756097562</c:v>
                </c:pt>
                <c:pt idx="2">
                  <c:v>71.739130434782609</c:v>
                </c:pt>
              </c:numCache>
            </c:numRef>
          </c:val>
          <c:extLst>
            <c:ext xmlns:c16="http://schemas.microsoft.com/office/drawing/2014/chart" uri="{C3380CC4-5D6E-409C-BE32-E72D297353CC}">
              <c16:uniqueId val="{00000003-A855-41BE-84C0-C35D80E834E8}"/>
            </c:ext>
          </c:extLst>
        </c:ser>
        <c:ser>
          <c:idx val="2"/>
          <c:order val="2"/>
          <c:tx>
            <c:strRef>
              <c:f>'98【Q67】'!$F$35</c:f>
              <c:strCache>
                <c:ptCount val="1"/>
                <c:pt idx="0">
                  <c:v>責任が軽い仕事になった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'98【Q67】'!$C$36:$C$38</c:f>
              <c:strCache>
                <c:ptCount val="3"/>
                <c:pt idx="0">
                  <c:v>男性・管理職/総合職(n=180)</c:v>
                </c:pt>
                <c:pt idx="1">
                  <c:v>女性・管理職/総合職(n=82)</c:v>
                </c:pt>
                <c:pt idx="2">
                  <c:v>女性・一般職(n=138)</c:v>
                </c:pt>
              </c:strCache>
            </c:strRef>
          </c:cat>
          <c:val>
            <c:numRef>
              <c:f>'98【Q67】'!$F$36:$F$38</c:f>
              <c:numCache>
                <c:formatCode>0.0_ </c:formatCode>
                <c:ptCount val="3"/>
                <c:pt idx="0">
                  <c:v>56.666666666666664</c:v>
                </c:pt>
                <c:pt idx="1">
                  <c:v>39.024390243902438</c:v>
                </c:pt>
                <c:pt idx="2">
                  <c:v>26.811594202898554</c:v>
                </c:pt>
              </c:numCache>
            </c:numRef>
          </c:val>
          <c:extLst>
            <c:ext xmlns:c16="http://schemas.microsoft.com/office/drawing/2014/chart" uri="{C3380CC4-5D6E-409C-BE32-E72D297353CC}">
              <c16:uniqueId val="{00000004-A855-41BE-84C0-C35D80E834E8}"/>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6555695538057742"/>
          <c:w val="0.99840648148148148"/>
          <c:h val="0.134283989501312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292388888888886"/>
          <c:y val="0.14285249343832021"/>
          <c:w val="0.67944648148148146"/>
          <c:h val="0.68523937301133453"/>
        </c:manualLayout>
      </c:layout>
      <c:barChart>
        <c:barDir val="bar"/>
        <c:grouping val="percentStacked"/>
        <c:varyColors val="0"/>
        <c:ser>
          <c:idx val="0"/>
          <c:order val="0"/>
          <c:tx>
            <c:strRef>
              <c:f>管理職経験の有無Q67!$J$2</c:f>
              <c:strCache>
                <c:ptCount val="1"/>
                <c:pt idx="0">
                  <c:v>責任が重い仕事になった</c:v>
                </c:pt>
              </c:strCache>
            </c:strRef>
          </c:tx>
          <c:spPr>
            <a:solidFill>
              <a:srgbClr val="5B9BD5"/>
            </a:solidFill>
            <a:ln>
              <a:solidFill>
                <a:schemeClr val="accent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FC3F-4688-B707-38D5865A6AB5}"/>
                </c:ext>
              </c:extLst>
            </c:dLbl>
            <c:dLbl>
              <c:idx val="2"/>
              <c:layout>
                <c:manualLayout>
                  <c:x val="0"/>
                  <c:y val="8.938547486033526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C3F-4688-B707-38D5865A6A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管理職経験の有無Q67!$I$3:$I$6</c:f>
              <c:strCache>
                <c:ptCount val="4"/>
                <c:pt idx="0">
                  <c:v>管理職経験あり・男性(n=156)</c:v>
                </c:pt>
                <c:pt idx="1">
                  <c:v>管理職経験あり・女性(n=39)</c:v>
                </c:pt>
                <c:pt idx="2">
                  <c:v>管理職経験なし・男性(n=24)</c:v>
                </c:pt>
                <c:pt idx="3">
                  <c:v>管理職経験なし・女性(n=43)</c:v>
                </c:pt>
              </c:strCache>
            </c:strRef>
          </c:cat>
          <c:val>
            <c:numRef>
              <c:f>管理職経験の有無Q67!$J$3:$J$6</c:f>
              <c:numCache>
                <c:formatCode>0.0</c:formatCode>
                <c:ptCount val="4"/>
                <c:pt idx="0">
                  <c:v>6.41</c:v>
                </c:pt>
              </c:numCache>
            </c:numRef>
          </c:val>
          <c:extLst>
            <c:ext xmlns:c16="http://schemas.microsoft.com/office/drawing/2014/chart" uri="{C3380CC4-5D6E-409C-BE32-E72D297353CC}">
              <c16:uniqueId val="{00000002-FC3F-4688-B707-38D5865A6AB5}"/>
            </c:ext>
          </c:extLst>
        </c:ser>
        <c:ser>
          <c:idx val="1"/>
          <c:order val="1"/>
          <c:tx>
            <c:strRef>
              <c:f>管理職経験の有無Q67!$K$2</c:f>
              <c:strCache>
                <c:ptCount val="1"/>
                <c:pt idx="0">
                  <c:v>責任の重さは変わっていない</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C3F-4688-B707-38D5865A6AB5}"/>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C3F-4688-B707-38D5865A6AB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管理職経験の有無Q67!$I$3:$I$6</c:f>
              <c:strCache>
                <c:ptCount val="4"/>
                <c:pt idx="0">
                  <c:v>管理職経験あり・男性(n=156)</c:v>
                </c:pt>
                <c:pt idx="1">
                  <c:v>管理職経験あり・女性(n=39)</c:v>
                </c:pt>
                <c:pt idx="2">
                  <c:v>管理職経験なし・男性(n=24)</c:v>
                </c:pt>
                <c:pt idx="3">
                  <c:v>管理職経験なし・女性(n=43)</c:v>
                </c:pt>
              </c:strCache>
            </c:strRef>
          </c:cat>
          <c:val>
            <c:numRef>
              <c:f>管理職経験の有無Q67!$K$3:$K$6</c:f>
              <c:numCache>
                <c:formatCode>0.0</c:formatCode>
                <c:ptCount val="4"/>
                <c:pt idx="0">
                  <c:v>35.26</c:v>
                </c:pt>
                <c:pt idx="1">
                  <c:v>51.28</c:v>
                </c:pt>
                <c:pt idx="2">
                  <c:v>54.17</c:v>
                </c:pt>
                <c:pt idx="3">
                  <c:v>69.77</c:v>
                </c:pt>
              </c:numCache>
            </c:numRef>
          </c:val>
          <c:extLst>
            <c:ext xmlns:c16="http://schemas.microsoft.com/office/drawing/2014/chart" uri="{C3380CC4-5D6E-409C-BE32-E72D297353CC}">
              <c16:uniqueId val="{00000005-FC3F-4688-B707-38D5865A6AB5}"/>
            </c:ext>
          </c:extLst>
        </c:ser>
        <c:ser>
          <c:idx val="2"/>
          <c:order val="2"/>
          <c:tx>
            <c:strRef>
              <c:f>管理職経験の有無Q67!$L$2</c:f>
              <c:strCache>
                <c:ptCount val="1"/>
                <c:pt idx="0">
                  <c:v>責任が軽い仕事になった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管理職経験の有無Q67!$I$3:$I$6</c:f>
              <c:strCache>
                <c:ptCount val="4"/>
                <c:pt idx="0">
                  <c:v>管理職経験あり・男性(n=156)</c:v>
                </c:pt>
                <c:pt idx="1">
                  <c:v>管理職経験あり・女性(n=39)</c:v>
                </c:pt>
                <c:pt idx="2">
                  <c:v>管理職経験なし・男性(n=24)</c:v>
                </c:pt>
                <c:pt idx="3">
                  <c:v>管理職経験なし・女性(n=43)</c:v>
                </c:pt>
              </c:strCache>
            </c:strRef>
          </c:cat>
          <c:val>
            <c:numRef>
              <c:f>管理職経験の有無Q67!$L$3:$L$6</c:f>
              <c:numCache>
                <c:formatCode>0.0</c:formatCode>
                <c:ptCount val="4"/>
                <c:pt idx="0">
                  <c:v>58.33</c:v>
                </c:pt>
                <c:pt idx="1">
                  <c:v>48.72</c:v>
                </c:pt>
                <c:pt idx="2">
                  <c:v>45.83</c:v>
                </c:pt>
                <c:pt idx="3">
                  <c:v>30.23</c:v>
                </c:pt>
              </c:numCache>
            </c:numRef>
          </c:val>
          <c:extLst>
            <c:ext xmlns:c16="http://schemas.microsoft.com/office/drawing/2014/chart" uri="{C3380CC4-5D6E-409C-BE32-E72D297353CC}">
              <c16:uniqueId val="{00000006-FC3F-4688-B707-38D5865A6AB5}"/>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6555695538057742"/>
          <c:w val="0.99840648148148148"/>
          <c:h val="0.134283989501312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527574074074075"/>
          <c:y val="0.11591647003720494"/>
          <c:w val="0.67944648148148146"/>
          <c:h val="0.76989542973794944"/>
        </c:manualLayout>
      </c:layout>
      <c:barChart>
        <c:barDir val="bar"/>
        <c:grouping val="percentStacked"/>
        <c:varyColors val="0"/>
        <c:ser>
          <c:idx val="0"/>
          <c:order val="0"/>
          <c:tx>
            <c:strRef>
              <c:f>Q65Q67!$I$3</c:f>
              <c:strCache>
                <c:ptCount val="1"/>
                <c:pt idx="0">
                  <c:v>責任が重い仕事になった</c:v>
                </c:pt>
              </c:strCache>
            </c:strRef>
          </c:tx>
          <c:spPr>
            <a:solidFill>
              <a:srgbClr val="5B9BD5"/>
            </a:solidFill>
            <a:ln>
              <a:solidFill>
                <a:schemeClr val="accent1"/>
              </a:solid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0-A7AD-4216-8799-4E3722BBA845}"/>
                </c:ext>
              </c:extLst>
            </c:dLbl>
            <c:dLbl>
              <c:idx val="2"/>
              <c:layout>
                <c:manualLayout>
                  <c:x val="-4.3116785861827708E-17"/>
                  <c:y val="-5.6034662333870084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7AD-4216-8799-4E3722BBA8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Q65Q67!$H$4:$H$9</c:f>
              <c:strCache>
                <c:ptCount val="6"/>
                <c:pt idx="0">
                  <c:v>残業ありフルタイム・男性(n=75)</c:v>
                </c:pt>
                <c:pt idx="1">
                  <c:v>残業ありフルタイム・女性(n=23)</c:v>
                </c:pt>
                <c:pt idx="2">
                  <c:v>残業なしフルタイム・男性(n=84)</c:v>
                </c:pt>
                <c:pt idx="3">
                  <c:v>残業なしフルタイム・女性(n=29)</c:v>
                </c:pt>
                <c:pt idx="4">
                  <c:v>短時間・週４勤務・男性(n=20)</c:v>
                </c:pt>
                <c:pt idx="5">
                  <c:v>短時間・週４勤務・女性(n=25)</c:v>
                </c:pt>
              </c:strCache>
            </c:strRef>
          </c:cat>
          <c:val>
            <c:numRef>
              <c:f>Q65Q67!$I$4:$I$9</c:f>
              <c:numCache>
                <c:formatCode>0.0</c:formatCode>
                <c:ptCount val="6"/>
                <c:pt idx="0">
                  <c:v>5.33</c:v>
                </c:pt>
                <c:pt idx="2">
                  <c:v>7.14</c:v>
                </c:pt>
              </c:numCache>
            </c:numRef>
          </c:val>
          <c:extLst>
            <c:ext xmlns:c16="http://schemas.microsoft.com/office/drawing/2014/chart" uri="{C3380CC4-5D6E-409C-BE32-E72D297353CC}">
              <c16:uniqueId val="{00000002-A7AD-4216-8799-4E3722BBA845}"/>
            </c:ext>
          </c:extLst>
        </c:ser>
        <c:ser>
          <c:idx val="1"/>
          <c:order val="1"/>
          <c:tx>
            <c:strRef>
              <c:f>Q65Q67!$J$3</c:f>
              <c:strCache>
                <c:ptCount val="1"/>
                <c:pt idx="0">
                  <c:v>責任の重さは変わっていない</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AD-4216-8799-4E3722BBA845}"/>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7AD-4216-8799-4E3722BBA84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Q65Q67!$H$4:$H$9</c:f>
              <c:strCache>
                <c:ptCount val="6"/>
                <c:pt idx="0">
                  <c:v>残業ありフルタイム・男性(n=75)</c:v>
                </c:pt>
                <c:pt idx="1">
                  <c:v>残業ありフルタイム・女性(n=23)</c:v>
                </c:pt>
                <c:pt idx="2">
                  <c:v>残業なしフルタイム・男性(n=84)</c:v>
                </c:pt>
                <c:pt idx="3">
                  <c:v>残業なしフルタイム・女性(n=29)</c:v>
                </c:pt>
                <c:pt idx="4">
                  <c:v>短時間・週４勤務・男性(n=20)</c:v>
                </c:pt>
                <c:pt idx="5">
                  <c:v>短時間・週４勤務・女性(n=25)</c:v>
                </c:pt>
              </c:strCache>
            </c:strRef>
          </c:cat>
          <c:val>
            <c:numRef>
              <c:f>Q65Q67!$J$4:$J$9</c:f>
              <c:numCache>
                <c:formatCode>0.0</c:formatCode>
                <c:ptCount val="6"/>
                <c:pt idx="0">
                  <c:v>54.67</c:v>
                </c:pt>
                <c:pt idx="1">
                  <c:v>82.14</c:v>
                </c:pt>
                <c:pt idx="2">
                  <c:v>28.57</c:v>
                </c:pt>
                <c:pt idx="3">
                  <c:v>55.17</c:v>
                </c:pt>
                <c:pt idx="4">
                  <c:v>15</c:v>
                </c:pt>
                <c:pt idx="5">
                  <c:v>44</c:v>
                </c:pt>
              </c:numCache>
            </c:numRef>
          </c:val>
          <c:extLst>
            <c:ext xmlns:c16="http://schemas.microsoft.com/office/drawing/2014/chart" uri="{C3380CC4-5D6E-409C-BE32-E72D297353CC}">
              <c16:uniqueId val="{00000005-A7AD-4216-8799-4E3722BBA845}"/>
            </c:ext>
          </c:extLst>
        </c:ser>
        <c:ser>
          <c:idx val="2"/>
          <c:order val="2"/>
          <c:tx>
            <c:strRef>
              <c:f>Q65Q67!$K$3</c:f>
              <c:strCache>
                <c:ptCount val="1"/>
                <c:pt idx="0">
                  <c:v>責任が軽い仕事になった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Q65Q67!$H$4:$H$9</c:f>
              <c:strCache>
                <c:ptCount val="6"/>
                <c:pt idx="0">
                  <c:v>残業ありフルタイム・男性(n=75)</c:v>
                </c:pt>
                <c:pt idx="1">
                  <c:v>残業ありフルタイム・女性(n=23)</c:v>
                </c:pt>
                <c:pt idx="2">
                  <c:v>残業なしフルタイム・男性(n=84)</c:v>
                </c:pt>
                <c:pt idx="3">
                  <c:v>残業なしフルタイム・女性(n=29)</c:v>
                </c:pt>
                <c:pt idx="4">
                  <c:v>短時間・週４勤務・男性(n=20)</c:v>
                </c:pt>
                <c:pt idx="5">
                  <c:v>短時間・週４勤務・女性(n=25)</c:v>
                </c:pt>
              </c:strCache>
            </c:strRef>
          </c:cat>
          <c:val>
            <c:numRef>
              <c:f>Q65Q67!$K$4:$K$9</c:f>
              <c:numCache>
                <c:formatCode>0.0</c:formatCode>
                <c:ptCount val="6"/>
                <c:pt idx="0">
                  <c:v>40</c:v>
                </c:pt>
                <c:pt idx="1">
                  <c:v>17.86</c:v>
                </c:pt>
                <c:pt idx="2">
                  <c:v>64.290000000000006</c:v>
                </c:pt>
                <c:pt idx="3">
                  <c:v>44.83</c:v>
                </c:pt>
                <c:pt idx="4">
                  <c:v>85</c:v>
                </c:pt>
                <c:pt idx="5">
                  <c:v>56</c:v>
                </c:pt>
              </c:numCache>
            </c:numRef>
          </c:val>
          <c:extLst>
            <c:ext xmlns:c16="http://schemas.microsoft.com/office/drawing/2014/chart" uri="{C3380CC4-5D6E-409C-BE32-E72D297353CC}">
              <c16:uniqueId val="{00000006-A7AD-4216-8799-4E3722BBA845}"/>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90259384243636209"/>
          <c:w val="0.99840648148148148"/>
          <c:h val="9.724701079031787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'99【Q68】'!$F$30:$H$30</c:f>
              <c:numCache>
                <c:formatCode>0.0_ </c:formatCode>
                <c:ptCount val="3"/>
                <c:pt idx="0">
                  <c:v>5.2009456264775409</c:v>
                </c:pt>
                <c:pt idx="1">
                  <c:v>67.139479905437355</c:v>
                </c:pt>
                <c:pt idx="2">
                  <c:v>27.659574468085108</c:v>
                </c:pt>
              </c:numCache>
            </c:numRef>
          </c:val>
          <c:extLst>
            <c:ext xmlns:c16="http://schemas.microsoft.com/office/drawing/2014/chart" uri="{C3380CC4-5D6E-409C-BE32-E72D297353CC}">
              <c16:uniqueId val="{00000005-BAF0-4D46-B7CC-A6CA600C1D9A}"/>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'99【Q68】'!$F$28</c:f>
              <c:strCache>
                <c:ptCount val="1"/>
                <c:pt idx="0">
                  <c:v>難しい仕事になった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'99【Q68】'!$F$30:$F$33</c:f>
              <c:numCache>
                <c:formatCode>0.0_ </c:formatCode>
                <c:ptCount val="4"/>
                <c:pt idx="0">
                  <c:v>5.2009456264775409</c:v>
                </c:pt>
                <c:pt idx="1">
                  <c:v>4.4444444444444446</c:v>
                </c:pt>
                <c:pt idx="2">
                  <c:v>3.6585365853658534</c:v>
                </c:pt>
                <c:pt idx="3">
                  <c:v>7.9710144927536222</c:v>
                </c:pt>
              </c:numCache>
            </c:numRef>
          </c:val>
          <c:extLst>
            <c:ext xmlns:c16="http://schemas.microsoft.com/office/drawing/2014/chart" uri="{C3380CC4-5D6E-409C-BE32-E72D297353CC}">
              <c16:uniqueId val="{00000001-AD76-44B1-8593-82A3EAB80742}"/>
            </c:ext>
          </c:extLst>
        </c:ser>
        <c:ser>
          <c:idx val="1"/>
          <c:order val="1"/>
          <c:tx>
            <c:strRef>
              <c:f>'99【Q68】'!$G$28</c:f>
              <c:strCache>
                <c:ptCount val="1"/>
                <c:pt idx="0">
                  <c:v>難しさは変わっていない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'99【Q68】'!$G$30:$G$33</c:f>
              <c:numCache>
                <c:formatCode>0.0_ </c:formatCode>
                <c:ptCount val="4"/>
                <c:pt idx="0">
                  <c:v>67.139479905437355</c:v>
                </c:pt>
                <c:pt idx="1">
                  <c:v>58.333333333333336</c:v>
                </c:pt>
                <c:pt idx="2">
                  <c:v>73.170731707317074</c:v>
                </c:pt>
                <c:pt idx="3">
                  <c:v>72.463768115942031</c:v>
                </c:pt>
              </c:numCache>
            </c:numRef>
          </c:val>
          <c:extLst>
            <c:ext xmlns:c16="http://schemas.microsoft.com/office/drawing/2014/chart" uri="{C3380CC4-5D6E-409C-BE32-E72D297353CC}">
              <c16:uniqueId val="{00000002-AD76-44B1-8593-82A3EAB80742}"/>
            </c:ext>
          </c:extLst>
        </c:ser>
        <c:ser>
          <c:idx val="2"/>
          <c:order val="2"/>
          <c:tx>
            <c:strRef>
              <c:f>'99【Q68】'!$H$28</c:f>
              <c:strCache>
                <c:ptCount val="1"/>
                <c:pt idx="0">
                  <c:v>難しくない仕事になった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'99【Q68】'!$H$30:$H$33</c:f>
              <c:numCache>
                <c:formatCode>0.0_ </c:formatCode>
                <c:ptCount val="4"/>
                <c:pt idx="0">
                  <c:v>27.659574468085108</c:v>
                </c:pt>
                <c:pt idx="1">
                  <c:v>37.222222222222221</c:v>
                </c:pt>
                <c:pt idx="2">
                  <c:v>23.170731707317074</c:v>
                </c:pt>
                <c:pt idx="3">
                  <c:v>19.565217391304348</c:v>
                </c:pt>
              </c:numCache>
            </c:numRef>
          </c:val>
          <c:extLst>
            <c:ext xmlns:c16="http://schemas.microsoft.com/office/drawing/2014/chart" uri="{C3380CC4-5D6E-409C-BE32-E72D297353CC}">
              <c16:uniqueId val="{00000003-AD76-44B1-8593-82A3EAB80742}"/>
            </c:ext>
          </c:extLst>
        </c:ser>
        <c:dLbls>
          <c:showLegendKey val="0"/>
          <c:showVal val="0"/>
          <c:showCatName val="0"/>
          <c:showSerName val="0"/>
          <c:showPercent val="0"/>
          <c:showBubbleSize val="0"/>
        </c:dLbls>
        <c:gapWidth val="30"/>
        <c:overlap val="100"/>
        <c:axId val="719144016"/>
        <c:axId val="719154000"/>
      </c:barChart>
      <c:catAx>
        <c:axId val="719144016"/>
        <c:scaling>
          <c:orientation val="maxMin"/>
        </c:scaling>
        <c:delete val="1"/>
        <c:axPos val="l"/>
        <c:majorTickMark val="out"/>
        <c:minorTickMark val="none"/>
        <c:tickLblPos val="nextTo"/>
        <c:crossAx val="719154000"/>
        <c:crosses val="autoZero"/>
        <c:auto val="1"/>
        <c:lblAlgn val="ctr"/>
        <c:lblOffset val="100"/>
        <c:tickLblSkip val="3"/>
        <c:tickMarkSkip val="1"/>
        <c:noMultiLvlLbl val="0"/>
      </c:catAx>
      <c:valAx>
        <c:axId val="719154000"/>
        <c:scaling>
          <c:orientation val="minMax"/>
          <c:min val="0"/>
        </c:scaling>
        <c:delete val="1"/>
        <c:axPos val="t"/>
        <c:numFmt formatCode="0%" sourceLinked="1"/>
        <c:majorTickMark val="out"/>
        <c:minorTickMark val="none"/>
        <c:tickLblPos val="nextTo"/>
        <c:crossAx val="719144016"/>
        <c:crossesAt val="1"/>
        <c:crossBetween val="between"/>
      </c:valAx>
      <c:spPr>
        <a:noFill/>
        <a:ln w="25400">
          <a:noFill/>
        </a:ln>
      </c:spPr>
    </c:plotArea>
    <c:legend>
      <c:legendPos val="t"/>
      <c:layout>
        <c:manualLayout>
          <c:xMode val="edge"/>
          <c:yMode val="edge"/>
          <c:x val="0.14946576527646496"/>
          <c:y val="0.38247205095051995"/>
          <c:w val="0.657847302600991"/>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762759259259257"/>
          <c:y val="0.15798342622902475"/>
          <c:w val="0.67709462962962974"/>
          <c:h val="0.68366864254327764"/>
        </c:manualLayout>
      </c:layout>
      <c:barChart>
        <c:barDir val="bar"/>
        <c:grouping val="percentStacked"/>
        <c:varyColors val="0"/>
        <c:ser>
          <c:idx val="0"/>
          <c:order val="0"/>
          <c:tx>
            <c:strRef>
              <c:f>'99【Q68】'!$D$35</c:f>
              <c:strCache>
                <c:ptCount val="1"/>
                <c:pt idx="0">
                  <c:v>難しい仕事になった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'99【Q68】'!$C$36:$C$38</c:f>
              <c:strCache>
                <c:ptCount val="3"/>
                <c:pt idx="0">
                  <c:v>男性・管理職/総合職(n=180)</c:v>
                </c:pt>
                <c:pt idx="1">
                  <c:v>女性・管理職/総合職(n=82)</c:v>
                </c:pt>
                <c:pt idx="2">
                  <c:v>女性・一般職(n=138)</c:v>
                </c:pt>
              </c:strCache>
            </c:strRef>
          </c:cat>
          <c:val>
            <c:numRef>
              <c:f>'99【Q68】'!$D$36:$D$38</c:f>
              <c:numCache>
                <c:formatCode>0.0_ </c:formatCode>
                <c:ptCount val="3"/>
                <c:pt idx="0">
                  <c:v>4.4444444444444446</c:v>
                </c:pt>
                <c:pt idx="1">
                  <c:v>3.6585365853658534</c:v>
                </c:pt>
                <c:pt idx="2">
                  <c:v>7.9710144927536222</c:v>
                </c:pt>
              </c:numCache>
            </c:numRef>
          </c:val>
          <c:extLst>
            <c:ext xmlns:c16="http://schemas.microsoft.com/office/drawing/2014/chart" uri="{C3380CC4-5D6E-409C-BE32-E72D297353CC}">
              <c16:uniqueId val="{00000000-69CC-42B6-A932-A0FDAB5B688F}"/>
            </c:ext>
          </c:extLst>
        </c:ser>
        <c:ser>
          <c:idx val="1"/>
          <c:order val="1"/>
          <c:tx>
            <c:strRef>
              <c:f>'99【Q68】'!$E$35</c:f>
              <c:strCache>
                <c:ptCount val="1"/>
                <c:pt idx="0">
                  <c:v>難しさは変わっていない</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CC-42B6-A932-A0FDAB5B688F}"/>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CC-42B6-A932-A0FDAB5B688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'99【Q68】'!$C$36:$C$38</c:f>
              <c:strCache>
                <c:ptCount val="3"/>
                <c:pt idx="0">
                  <c:v>男性・管理職/総合職(n=180)</c:v>
                </c:pt>
                <c:pt idx="1">
                  <c:v>女性・管理職/総合職(n=82)</c:v>
                </c:pt>
                <c:pt idx="2">
                  <c:v>女性・一般職(n=138)</c:v>
                </c:pt>
              </c:strCache>
            </c:strRef>
          </c:cat>
          <c:val>
            <c:numRef>
              <c:f>'99【Q68】'!$E$36:$E$38</c:f>
              <c:numCache>
                <c:formatCode>0.0_ </c:formatCode>
                <c:ptCount val="3"/>
                <c:pt idx="0">
                  <c:v>58.333333333333336</c:v>
                </c:pt>
                <c:pt idx="1">
                  <c:v>73.170731707317074</c:v>
                </c:pt>
                <c:pt idx="2">
                  <c:v>72.463768115942031</c:v>
                </c:pt>
              </c:numCache>
            </c:numRef>
          </c:val>
          <c:extLst>
            <c:ext xmlns:c16="http://schemas.microsoft.com/office/drawing/2014/chart" uri="{C3380CC4-5D6E-409C-BE32-E72D297353CC}">
              <c16:uniqueId val="{00000003-69CC-42B6-A932-A0FDAB5B688F}"/>
            </c:ext>
          </c:extLst>
        </c:ser>
        <c:ser>
          <c:idx val="2"/>
          <c:order val="2"/>
          <c:tx>
            <c:strRef>
              <c:f>'99【Q68】'!$F$35</c:f>
              <c:strCache>
                <c:ptCount val="1"/>
                <c:pt idx="0">
                  <c:v>難しくない仕事になった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'99【Q68】'!$C$36:$C$38</c:f>
              <c:strCache>
                <c:ptCount val="3"/>
                <c:pt idx="0">
                  <c:v>男性・管理職/総合職(n=180)</c:v>
                </c:pt>
                <c:pt idx="1">
                  <c:v>女性・管理職/総合職(n=82)</c:v>
                </c:pt>
                <c:pt idx="2">
                  <c:v>女性・一般職(n=138)</c:v>
                </c:pt>
              </c:strCache>
            </c:strRef>
          </c:cat>
          <c:val>
            <c:numRef>
              <c:f>'99【Q68】'!$F$36:$F$38</c:f>
              <c:numCache>
                <c:formatCode>0.0_ </c:formatCode>
                <c:ptCount val="3"/>
                <c:pt idx="0">
                  <c:v>37.222222222222221</c:v>
                </c:pt>
                <c:pt idx="1">
                  <c:v>23.170731707317074</c:v>
                </c:pt>
                <c:pt idx="2">
                  <c:v>19.565217391304348</c:v>
                </c:pt>
              </c:numCache>
            </c:numRef>
          </c:val>
          <c:extLst>
            <c:ext xmlns:c16="http://schemas.microsoft.com/office/drawing/2014/chart" uri="{C3380CC4-5D6E-409C-BE32-E72D297353CC}">
              <c16:uniqueId val="{00000004-69CC-42B6-A932-A0FDAB5B688F}"/>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895266743342477"/>
          <c:w val="0.99840648148148148"/>
          <c:h val="0.1103140759090507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'100【Q69】'!$F$30:$I$30</c:f>
              <c:numCache>
                <c:formatCode>0.0_ </c:formatCode>
                <c:ptCount val="4"/>
                <c:pt idx="0">
                  <c:v>4.9645390070921991</c:v>
                </c:pt>
                <c:pt idx="1">
                  <c:v>40.189125295508276</c:v>
                </c:pt>
                <c:pt idx="2">
                  <c:v>32.387706855791961</c:v>
                </c:pt>
                <c:pt idx="3">
                  <c:v>22.458628841607563</c:v>
                </c:pt>
              </c:numCache>
            </c:numRef>
          </c:val>
          <c:extLst>
            <c:ext xmlns:c16="http://schemas.microsoft.com/office/drawing/2014/chart" uri="{C3380CC4-5D6E-409C-BE32-E72D297353CC}">
              <c16:uniqueId val="{00000005-FB53-48A8-8C67-EA00E1510034}"/>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'100【Q69】'!$F$28</c:f>
              <c:strCache>
                <c:ptCount val="1"/>
                <c:pt idx="0">
                  <c:v>大いに感じている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'100【Q69】'!$F$30:$F$33</c:f>
              <c:numCache>
                <c:formatCode>0.0_ </c:formatCode>
                <c:ptCount val="4"/>
                <c:pt idx="0">
                  <c:v>4.9645390070921991</c:v>
                </c:pt>
                <c:pt idx="1">
                  <c:v>6.666666666666667</c:v>
                </c:pt>
                <c:pt idx="2">
                  <c:v>1.2195121951219512</c:v>
                </c:pt>
                <c:pt idx="3">
                  <c:v>5.0724637681159424</c:v>
                </c:pt>
              </c:numCache>
            </c:numRef>
          </c:val>
          <c:extLst>
            <c:ext xmlns:c16="http://schemas.microsoft.com/office/drawing/2014/chart" uri="{C3380CC4-5D6E-409C-BE32-E72D297353CC}">
              <c16:uniqueId val="{00000001-5AC9-4B46-868C-4E6B09E53D78}"/>
            </c:ext>
          </c:extLst>
        </c:ser>
        <c:ser>
          <c:idx val="1"/>
          <c:order val="1"/>
          <c:tx>
            <c:strRef>
              <c:f>'100【Q69】'!$G$28</c:f>
              <c:strCache>
                <c:ptCount val="1"/>
                <c:pt idx="0">
                  <c:v>まあまあ感じている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'100【Q69】'!$G$30:$G$33</c:f>
              <c:numCache>
                <c:formatCode>0.0_ </c:formatCode>
                <c:ptCount val="4"/>
                <c:pt idx="0">
                  <c:v>40.189125295508276</c:v>
                </c:pt>
                <c:pt idx="1">
                  <c:v>39.444444444444443</c:v>
                </c:pt>
                <c:pt idx="2">
                  <c:v>45.121951219512198</c:v>
                </c:pt>
                <c:pt idx="3">
                  <c:v>40.579710144927539</c:v>
                </c:pt>
              </c:numCache>
            </c:numRef>
          </c:val>
          <c:extLst>
            <c:ext xmlns:c16="http://schemas.microsoft.com/office/drawing/2014/chart" uri="{C3380CC4-5D6E-409C-BE32-E72D297353CC}">
              <c16:uniqueId val="{00000002-5AC9-4B46-868C-4E6B09E53D78}"/>
            </c:ext>
          </c:extLst>
        </c:ser>
        <c:ser>
          <c:idx val="2"/>
          <c:order val="2"/>
          <c:tx>
            <c:strRef>
              <c:f>'100【Q69】'!$H$28</c:f>
              <c:strCache>
                <c:ptCount val="1"/>
                <c:pt idx="0">
                  <c:v>少し感じている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'100【Q69】'!$H$30:$H$33</c:f>
              <c:numCache>
                <c:formatCode>0.0_ </c:formatCode>
                <c:ptCount val="4"/>
                <c:pt idx="0">
                  <c:v>32.387706855791961</c:v>
                </c:pt>
                <c:pt idx="1">
                  <c:v>27.777777777777779</c:v>
                </c:pt>
                <c:pt idx="2">
                  <c:v>32.926829268292686</c:v>
                </c:pt>
                <c:pt idx="3">
                  <c:v>36.95652173913043</c:v>
                </c:pt>
              </c:numCache>
            </c:numRef>
          </c:val>
          <c:extLst>
            <c:ext xmlns:c16="http://schemas.microsoft.com/office/drawing/2014/chart" uri="{C3380CC4-5D6E-409C-BE32-E72D297353CC}">
              <c16:uniqueId val="{00000003-5AC9-4B46-868C-4E6B09E53D78}"/>
            </c:ext>
          </c:extLst>
        </c:ser>
        <c:ser>
          <c:idx val="3"/>
          <c:order val="3"/>
          <c:tx>
            <c:strRef>
              <c:f>'100【Q69】'!$I$28</c:f>
              <c:strCache>
                <c:ptCount val="1"/>
                <c:pt idx="0">
                  <c:v>感じていない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'100【Q69】'!$I$30:$I$33</c:f>
              <c:numCache>
                <c:formatCode>0.0_ </c:formatCode>
                <c:ptCount val="4"/>
                <c:pt idx="0">
                  <c:v>22.458628841607563</c:v>
                </c:pt>
                <c:pt idx="1">
                  <c:v>26.111111111111114</c:v>
                </c:pt>
                <c:pt idx="2">
                  <c:v>20.73170731707317</c:v>
                </c:pt>
                <c:pt idx="3">
                  <c:v>17.391304347826086</c:v>
                </c:pt>
              </c:numCache>
            </c:numRef>
          </c:val>
          <c:extLst>
            <c:ext xmlns:c16="http://schemas.microsoft.com/office/drawing/2014/chart" uri="{C3380CC4-5D6E-409C-BE32-E72D297353CC}">
              <c16:uniqueId val="{00000004-5AC9-4B46-868C-4E6B09E53D78}"/>
            </c:ext>
          </c:extLst>
        </c:ser>
        <c:dLbls>
          <c:showLegendKey val="0"/>
          <c:showVal val="0"/>
          <c:showCatName val="0"/>
          <c:showSerName val="0"/>
          <c:showPercent val="0"/>
          <c:showBubbleSize val="0"/>
        </c:dLbls>
        <c:gapWidth val="30"/>
        <c:overlap val="100"/>
        <c:axId val="719155664"/>
        <c:axId val="719140688"/>
      </c:barChart>
      <c:catAx>
        <c:axId val="719155664"/>
        <c:scaling>
          <c:orientation val="maxMin"/>
        </c:scaling>
        <c:delete val="1"/>
        <c:axPos val="l"/>
        <c:majorTickMark val="out"/>
        <c:minorTickMark val="none"/>
        <c:tickLblPos val="nextTo"/>
        <c:crossAx val="719140688"/>
        <c:crosses val="autoZero"/>
        <c:auto val="1"/>
        <c:lblAlgn val="ctr"/>
        <c:lblOffset val="100"/>
        <c:tickLblSkip val="3"/>
        <c:tickMarkSkip val="1"/>
        <c:noMultiLvlLbl val="0"/>
      </c:catAx>
      <c:valAx>
        <c:axId val="719140688"/>
        <c:scaling>
          <c:orientation val="minMax"/>
          <c:min val="0"/>
        </c:scaling>
        <c:delete val="1"/>
        <c:axPos val="t"/>
        <c:numFmt formatCode="0%" sourceLinked="1"/>
        <c:majorTickMark val="out"/>
        <c:minorTickMark val="none"/>
        <c:tickLblPos val="nextTo"/>
        <c:crossAx val="719155664"/>
        <c:crossesAt val="1"/>
        <c:crossBetween val="between"/>
      </c:valAx>
      <c:spPr>
        <a:noFill/>
        <a:ln w="25400">
          <a:noFill/>
        </a:ln>
      </c:spPr>
    </c:plotArea>
    <c:legend>
      <c:legendPos val="t"/>
      <c:layout>
        <c:manualLayout>
          <c:xMode val="edge"/>
          <c:yMode val="edge"/>
          <c:x val="0.20533580709844615"/>
          <c:y val="0.38247205095051995"/>
          <c:w val="0.5461069963137859"/>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822018518518521"/>
          <c:y val="0.15981775862922795"/>
          <c:w val="0.68650203703703705"/>
          <c:h val="0.67740702223542815"/>
        </c:manualLayout>
      </c:layout>
      <c:barChart>
        <c:barDir val="bar"/>
        <c:grouping val="percentStacked"/>
        <c:varyColors val="0"/>
        <c:ser>
          <c:idx val="0"/>
          <c:order val="0"/>
          <c:tx>
            <c:strRef>
              <c:f>'100【Q69】'!$D$35</c:f>
              <c:strCache>
                <c:ptCount val="1"/>
                <c:pt idx="0">
                  <c:v>大いに感じている</c:v>
                </c:pt>
              </c:strCache>
            </c:strRef>
          </c:tx>
          <c:spPr>
            <a:solidFill>
              <a:srgbClr val="5B9BD5"/>
            </a:solidFill>
            <a:ln>
              <a:solidFill>
                <a:schemeClr val="accent1"/>
              </a:solidFill>
            </a:ln>
            <a:effectLst/>
          </c:spPr>
          <c:invertIfNegative val="0"/>
          <c:dLbls>
            <c:dLbl>
              <c:idx val="1"/>
              <c:layout>
                <c:manualLayout>
                  <c:x val="4.7037037037037039E-3"/>
                  <c:y val="9.2243186582809264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B98-4076-A6AC-524EA8D6A6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'100【Q69】'!$C$36:$C$38</c:f>
              <c:strCache>
                <c:ptCount val="3"/>
                <c:pt idx="0">
                  <c:v>男性・管理職/総合職(n=180)</c:v>
                </c:pt>
                <c:pt idx="1">
                  <c:v>女性・管理職/総合職(n=82)</c:v>
                </c:pt>
                <c:pt idx="2">
                  <c:v>女性・一般職(n=138)</c:v>
                </c:pt>
              </c:strCache>
            </c:strRef>
          </c:cat>
          <c:val>
            <c:numRef>
              <c:f>'100【Q69】'!$D$36:$D$38</c:f>
              <c:numCache>
                <c:formatCode>0.0_ </c:formatCode>
                <c:ptCount val="3"/>
                <c:pt idx="0">
                  <c:v>6.666666666666667</c:v>
                </c:pt>
                <c:pt idx="1">
                  <c:v>1.2195121951219512</c:v>
                </c:pt>
                <c:pt idx="2">
                  <c:v>5.0724637681159424</c:v>
                </c:pt>
              </c:numCache>
            </c:numRef>
          </c:val>
          <c:extLst>
            <c:ext xmlns:c16="http://schemas.microsoft.com/office/drawing/2014/chart" uri="{C3380CC4-5D6E-409C-BE32-E72D297353CC}">
              <c16:uniqueId val="{00000000-6B98-4076-A6AC-524EA8D6A65E}"/>
            </c:ext>
          </c:extLst>
        </c:ser>
        <c:ser>
          <c:idx val="1"/>
          <c:order val="1"/>
          <c:tx>
            <c:strRef>
              <c:f>'100【Q69】'!$E$35</c:f>
              <c:strCache>
                <c:ptCount val="1"/>
                <c:pt idx="0">
                  <c:v>まあまあ感じている</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B98-4076-A6AC-524EA8D6A65E}"/>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B98-4076-A6AC-524EA8D6A6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'100【Q69】'!$C$36:$C$38</c:f>
              <c:strCache>
                <c:ptCount val="3"/>
                <c:pt idx="0">
                  <c:v>男性・管理職/総合職(n=180)</c:v>
                </c:pt>
                <c:pt idx="1">
                  <c:v>女性・管理職/総合職(n=82)</c:v>
                </c:pt>
                <c:pt idx="2">
                  <c:v>女性・一般職(n=138)</c:v>
                </c:pt>
              </c:strCache>
            </c:strRef>
          </c:cat>
          <c:val>
            <c:numRef>
              <c:f>'100【Q69】'!$E$36:$E$38</c:f>
              <c:numCache>
                <c:formatCode>0.0_ </c:formatCode>
                <c:ptCount val="3"/>
                <c:pt idx="0">
                  <c:v>39.444444444444443</c:v>
                </c:pt>
                <c:pt idx="1">
                  <c:v>45.121951219512198</c:v>
                </c:pt>
                <c:pt idx="2">
                  <c:v>40.579710144927539</c:v>
                </c:pt>
              </c:numCache>
            </c:numRef>
          </c:val>
          <c:extLst>
            <c:ext xmlns:c16="http://schemas.microsoft.com/office/drawing/2014/chart" uri="{C3380CC4-5D6E-409C-BE32-E72D297353CC}">
              <c16:uniqueId val="{00000003-6B98-4076-A6AC-524EA8D6A65E}"/>
            </c:ext>
          </c:extLst>
        </c:ser>
        <c:ser>
          <c:idx val="2"/>
          <c:order val="2"/>
          <c:tx>
            <c:strRef>
              <c:f>'100【Q69】'!$F$35</c:f>
              <c:strCache>
                <c:ptCount val="1"/>
                <c:pt idx="0">
                  <c:v>少し感じている</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'100【Q69】'!$C$36:$C$38</c:f>
              <c:strCache>
                <c:ptCount val="3"/>
                <c:pt idx="0">
                  <c:v>男性・管理職/総合職(n=180)</c:v>
                </c:pt>
                <c:pt idx="1">
                  <c:v>女性・管理職/総合職(n=82)</c:v>
                </c:pt>
                <c:pt idx="2">
                  <c:v>女性・一般職(n=138)</c:v>
                </c:pt>
              </c:strCache>
            </c:strRef>
          </c:cat>
          <c:val>
            <c:numRef>
              <c:f>'100【Q69】'!$F$36:$F$38</c:f>
              <c:numCache>
                <c:formatCode>0.0_ </c:formatCode>
                <c:ptCount val="3"/>
                <c:pt idx="0">
                  <c:v>27.777777777777779</c:v>
                </c:pt>
                <c:pt idx="1">
                  <c:v>32.926829268292686</c:v>
                </c:pt>
                <c:pt idx="2">
                  <c:v>36.95652173913043</c:v>
                </c:pt>
              </c:numCache>
            </c:numRef>
          </c:val>
          <c:extLst>
            <c:ext xmlns:c16="http://schemas.microsoft.com/office/drawing/2014/chart" uri="{C3380CC4-5D6E-409C-BE32-E72D297353CC}">
              <c16:uniqueId val="{00000004-6B98-4076-A6AC-524EA8D6A65E}"/>
            </c:ext>
          </c:extLst>
        </c:ser>
        <c:ser>
          <c:idx val="3"/>
          <c:order val="3"/>
          <c:tx>
            <c:strRef>
              <c:f>'100【Q69】'!$G$35</c:f>
              <c:strCache>
                <c:ptCount val="1"/>
                <c:pt idx="0">
                  <c:v>感じていない</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'100【Q69】'!$C$36:$C$38</c:f>
              <c:strCache>
                <c:ptCount val="3"/>
                <c:pt idx="0">
                  <c:v>男性・管理職/総合職(n=180)</c:v>
                </c:pt>
                <c:pt idx="1">
                  <c:v>女性・管理職/総合職(n=82)</c:v>
                </c:pt>
                <c:pt idx="2">
                  <c:v>女性・一般職(n=138)</c:v>
                </c:pt>
              </c:strCache>
            </c:strRef>
          </c:cat>
          <c:val>
            <c:numRef>
              <c:f>'100【Q69】'!$G$36:$G$38</c:f>
              <c:numCache>
                <c:formatCode>0.0_ </c:formatCode>
                <c:ptCount val="3"/>
                <c:pt idx="0">
                  <c:v>26.111111111111114</c:v>
                </c:pt>
                <c:pt idx="1">
                  <c:v>20.73170731707317</c:v>
                </c:pt>
                <c:pt idx="2">
                  <c:v>17.391304347826086</c:v>
                </c:pt>
              </c:numCache>
            </c:numRef>
          </c:val>
          <c:extLst>
            <c:ext xmlns:c16="http://schemas.microsoft.com/office/drawing/2014/chart" uri="{C3380CC4-5D6E-409C-BE32-E72D297353CC}">
              <c16:uniqueId val="{00000005-6B98-4076-A6AC-524EA8D6A65E}"/>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519453936182505"/>
          <c:w val="0.99840648148148148"/>
          <c:h val="0.1478954753297347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1371712015721019E-2"/>
          <c:y val="5.1368424837306297E-2"/>
          <c:w val="0.96595992919094587"/>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'10【SQ7S1】'!$F$30:$Q$30</c:f>
              <c:numCache>
                <c:formatCode>0.0_ </c:formatCode>
                <c:ptCount val="12"/>
                <c:pt idx="0">
                  <c:v>15.130023640661939</c:v>
                </c:pt>
                <c:pt idx="1">
                  <c:v>3.5460992907801421</c:v>
                </c:pt>
                <c:pt idx="2">
                  <c:v>3.0732860520094563</c:v>
                </c:pt>
                <c:pt idx="3">
                  <c:v>9.9290780141843982</c:v>
                </c:pt>
                <c:pt idx="4">
                  <c:v>8.9834515366430256</c:v>
                </c:pt>
                <c:pt idx="5">
                  <c:v>16.784869976359339</c:v>
                </c:pt>
                <c:pt idx="6">
                  <c:v>2.8368794326241136</c:v>
                </c:pt>
                <c:pt idx="7">
                  <c:v>8.9834515366430256</c:v>
                </c:pt>
                <c:pt idx="8">
                  <c:v>1.8912529550827424</c:v>
                </c:pt>
                <c:pt idx="9">
                  <c:v>0.2364066193853428</c:v>
                </c:pt>
                <c:pt idx="10">
                  <c:v>1.4184397163120568</c:v>
                </c:pt>
                <c:pt idx="11">
                  <c:v>27.186761229314421</c:v>
                </c:pt>
              </c:numCache>
            </c:numRef>
          </c:val>
          <c:extLst>
            <c:ext xmlns:c16="http://schemas.microsoft.com/office/drawing/2014/chart" uri="{C3380CC4-5D6E-409C-BE32-E72D297353CC}">
              <c16:uniqueId val="{00000005-2745-47A1-BFFF-E53E0A47F1AC}"/>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'102【Q70S2】'!$F$30:$O$30</c:f>
              <c:numCache>
                <c:formatCode>0.0_ </c:formatCode>
                <c:ptCount val="10"/>
                <c:pt idx="0">
                  <c:v>11.347517730496454</c:v>
                </c:pt>
                <c:pt idx="1">
                  <c:v>11.82033096926714</c:v>
                </c:pt>
                <c:pt idx="2">
                  <c:v>9.2198581560283674</c:v>
                </c:pt>
                <c:pt idx="3">
                  <c:v>8.7470449172576838</c:v>
                </c:pt>
                <c:pt idx="4">
                  <c:v>29.314420803782504</c:v>
                </c:pt>
                <c:pt idx="5">
                  <c:v>5.4373522458628845</c:v>
                </c:pt>
                <c:pt idx="6">
                  <c:v>1.8912529550827424</c:v>
                </c:pt>
                <c:pt idx="7">
                  <c:v>1.1820330969267139</c:v>
                </c:pt>
                <c:pt idx="8">
                  <c:v>0</c:v>
                </c:pt>
                <c:pt idx="9">
                  <c:v>50.118203309692667</c:v>
                </c:pt>
              </c:numCache>
            </c:numRef>
          </c:val>
          <c:extLst>
            <c:ext xmlns:c16="http://schemas.microsoft.com/office/drawing/2014/chart" uri="{C3380CC4-5D6E-409C-BE32-E72D297353CC}">
              <c16:uniqueId val="{00000005-8C78-4AD5-A938-9C3681645289}"/>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2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'102【Q70S2】'!$C$36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'102【Q70S2】'!$D$35:$M$35</c:f>
              <c:strCache>
                <c:ptCount val="10"/>
                <c:pt idx="0">
                  <c:v>スキルを磨くための学習</c:v>
                </c:pt>
                <c:pt idx="1">
                  <c:v>資格の取得</c:v>
                </c:pt>
                <c:pt idx="2">
                  <c:v>社内・社外のネットワークの形成</c:v>
                </c:pt>
                <c:pt idx="3">
                  <c:v>転職サイトへの登録等転職準備</c:v>
                </c:pt>
                <c:pt idx="4">
                  <c:v>健康な体を維持するための運動等</c:v>
                </c:pt>
                <c:pt idx="5">
                  <c:v>副業</c:v>
                </c:pt>
                <c:pt idx="6">
                  <c:v>起業・開業の準備</c:v>
                </c:pt>
                <c:pt idx="7">
                  <c:v>その他</c:v>
                </c:pt>
                <c:pt idx="8">
                  <c:v>していない</c:v>
                </c:pt>
                <c:pt idx="9">
                  <c:v>していなかった</c:v>
                </c:pt>
              </c:strCache>
            </c:strRef>
          </c:cat>
          <c:val>
            <c:numRef>
              <c:f>'102【Q70S2】'!$D$36:$M$36</c:f>
              <c:numCache>
                <c:formatCode>0.0_ </c:formatCode>
                <c:ptCount val="10"/>
                <c:pt idx="0">
                  <c:v>13.333333333333334</c:v>
                </c:pt>
                <c:pt idx="1">
                  <c:v>10.555555555555555</c:v>
                </c:pt>
                <c:pt idx="2">
                  <c:v>12.777777777777777</c:v>
                </c:pt>
                <c:pt idx="3">
                  <c:v>10</c:v>
                </c:pt>
                <c:pt idx="4">
                  <c:v>32.777777777777779</c:v>
                </c:pt>
                <c:pt idx="5">
                  <c:v>5</c:v>
                </c:pt>
                <c:pt idx="6">
                  <c:v>2.7777777777777777</c:v>
                </c:pt>
                <c:pt idx="7">
                  <c:v>1.1111111111111112</c:v>
                </c:pt>
                <c:pt idx="8">
                  <c:v>0</c:v>
                </c:pt>
                <c:pt idx="9">
                  <c:v>46.666666666666664</c:v>
                </c:pt>
              </c:numCache>
            </c:numRef>
          </c:val>
          <c:extLst>
            <c:ext xmlns:c16="http://schemas.microsoft.com/office/drawing/2014/chart" uri="{C3380CC4-5D6E-409C-BE32-E72D297353CC}">
              <c16:uniqueId val="{00000000-0B4C-4CF0-85B9-2DFE06951048}"/>
            </c:ext>
          </c:extLst>
        </c:ser>
        <c:ser>
          <c:idx val="1"/>
          <c:order val="1"/>
          <c:tx>
            <c:strRef>
              <c:f>'102【Q70S2】'!$C$37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'102【Q70S2】'!$D$35:$M$35</c:f>
              <c:strCache>
                <c:ptCount val="10"/>
                <c:pt idx="0">
                  <c:v>スキルを磨くための学習</c:v>
                </c:pt>
                <c:pt idx="1">
                  <c:v>資格の取得</c:v>
                </c:pt>
                <c:pt idx="2">
                  <c:v>社内・社外のネットワークの形成</c:v>
                </c:pt>
                <c:pt idx="3">
                  <c:v>転職サイトへの登録等転職準備</c:v>
                </c:pt>
                <c:pt idx="4">
                  <c:v>健康な体を維持するための運動等</c:v>
                </c:pt>
                <c:pt idx="5">
                  <c:v>副業</c:v>
                </c:pt>
                <c:pt idx="6">
                  <c:v>起業・開業の準備</c:v>
                </c:pt>
                <c:pt idx="7">
                  <c:v>その他</c:v>
                </c:pt>
                <c:pt idx="8">
                  <c:v>していない</c:v>
                </c:pt>
                <c:pt idx="9">
                  <c:v>していなかった</c:v>
                </c:pt>
              </c:strCache>
            </c:strRef>
          </c:cat>
          <c:val>
            <c:numRef>
              <c:f>'102【Q70S2】'!$D$37:$M$37</c:f>
              <c:numCache>
                <c:formatCode>0.0_ </c:formatCode>
                <c:ptCount val="10"/>
                <c:pt idx="0">
                  <c:v>12.195121951219512</c:v>
                </c:pt>
                <c:pt idx="1">
                  <c:v>14.634146341463413</c:v>
                </c:pt>
                <c:pt idx="2">
                  <c:v>10.975609756097562</c:v>
                </c:pt>
                <c:pt idx="3">
                  <c:v>8.536585365853659</c:v>
                </c:pt>
                <c:pt idx="4">
                  <c:v>29.268292682926827</c:v>
                </c:pt>
                <c:pt idx="5">
                  <c:v>7.3170731707317067</c:v>
                </c:pt>
                <c:pt idx="6">
                  <c:v>1.2195121951219512</c:v>
                </c:pt>
                <c:pt idx="7">
                  <c:v>2.4390243902439024</c:v>
                </c:pt>
                <c:pt idx="8">
                  <c:v>0</c:v>
                </c:pt>
                <c:pt idx="9">
                  <c:v>43.902439024390247</c:v>
                </c:pt>
              </c:numCache>
            </c:numRef>
          </c:val>
          <c:extLst>
            <c:ext xmlns:c16="http://schemas.microsoft.com/office/drawing/2014/chart" uri="{C3380CC4-5D6E-409C-BE32-E72D297353CC}">
              <c16:uniqueId val="{00000001-0B4C-4CF0-85B9-2DFE06951048}"/>
            </c:ext>
          </c:extLst>
        </c:ser>
        <c:ser>
          <c:idx val="2"/>
          <c:order val="2"/>
          <c:tx>
            <c:strRef>
              <c:f>'102【Q70S2】'!$C$38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'102【Q70S2】'!$D$35:$M$35</c:f>
              <c:strCache>
                <c:ptCount val="10"/>
                <c:pt idx="0">
                  <c:v>スキルを磨くための学習</c:v>
                </c:pt>
                <c:pt idx="1">
                  <c:v>資格の取得</c:v>
                </c:pt>
                <c:pt idx="2">
                  <c:v>社内・社外のネットワークの形成</c:v>
                </c:pt>
                <c:pt idx="3">
                  <c:v>転職サイトへの登録等転職準備</c:v>
                </c:pt>
                <c:pt idx="4">
                  <c:v>健康な体を維持するための運動等</c:v>
                </c:pt>
                <c:pt idx="5">
                  <c:v>副業</c:v>
                </c:pt>
                <c:pt idx="6">
                  <c:v>起業・開業の準備</c:v>
                </c:pt>
                <c:pt idx="7">
                  <c:v>その他</c:v>
                </c:pt>
                <c:pt idx="8">
                  <c:v>していない</c:v>
                </c:pt>
                <c:pt idx="9">
                  <c:v>していなかった</c:v>
                </c:pt>
              </c:strCache>
            </c:strRef>
          </c:cat>
          <c:val>
            <c:numRef>
              <c:f>'102【Q70S2】'!$D$38:$M$38</c:f>
              <c:numCache>
                <c:formatCode>0.0_ </c:formatCode>
                <c:ptCount val="10"/>
                <c:pt idx="0">
                  <c:v>9.4202898550724647</c:v>
                </c:pt>
                <c:pt idx="1">
                  <c:v>12.318840579710146</c:v>
                </c:pt>
                <c:pt idx="2">
                  <c:v>5.0724637681159424</c:v>
                </c:pt>
                <c:pt idx="3">
                  <c:v>7.9710144927536222</c:v>
                </c:pt>
                <c:pt idx="4">
                  <c:v>28.260869565217391</c:v>
                </c:pt>
                <c:pt idx="5">
                  <c:v>5.7971014492753623</c:v>
                </c:pt>
                <c:pt idx="6">
                  <c:v>1.4492753623188406</c:v>
                </c:pt>
                <c:pt idx="7">
                  <c:v>0.72463768115942029</c:v>
                </c:pt>
                <c:pt idx="8">
                  <c:v>0</c:v>
                </c:pt>
                <c:pt idx="9">
                  <c:v>53.623188405797109</c:v>
                </c:pt>
              </c:numCache>
            </c:numRef>
          </c:val>
          <c:extLst>
            <c:ext xmlns:c16="http://schemas.microsoft.com/office/drawing/2014/chart" uri="{C3380CC4-5D6E-409C-BE32-E72D297353CC}">
              <c16:uniqueId val="{00000002-0B4C-4CF0-85B9-2DFE06951048}"/>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0997375328083989E-2"/>
          <c:y val="5.1368424837306297E-2"/>
          <c:w val="0.9371539187522819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'103【Q71】'!$F$30:$K$30</c:f>
              <c:numCache>
                <c:formatCode>0.0_ </c:formatCode>
                <c:ptCount val="6"/>
                <c:pt idx="0">
                  <c:v>12.76595744680851</c:v>
                </c:pt>
                <c:pt idx="1">
                  <c:v>26.950354609929079</c:v>
                </c:pt>
                <c:pt idx="2">
                  <c:v>31.442080378250591</c:v>
                </c:pt>
                <c:pt idx="3">
                  <c:v>18.203309692671397</c:v>
                </c:pt>
                <c:pt idx="4">
                  <c:v>9.456264775413711</c:v>
                </c:pt>
                <c:pt idx="5">
                  <c:v>1.1820330969267139</c:v>
                </c:pt>
              </c:numCache>
            </c:numRef>
          </c:val>
          <c:extLst>
            <c:ext xmlns:c16="http://schemas.microsoft.com/office/drawing/2014/chart" uri="{C3380CC4-5D6E-409C-BE32-E72D297353CC}">
              <c16:uniqueId val="{00000005-D112-4D80-ACB5-EAD498979A31}"/>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'103【Q71】'!$F$28</c:f>
              <c:strCache>
                <c:ptCount val="1"/>
                <c:pt idx="0">
                  <c:v>30%未満</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'103【Q71】'!$F$30:$F$33</c:f>
              <c:numCache>
                <c:formatCode>0.0_ </c:formatCode>
                <c:ptCount val="4"/>
                <c:pt idx="0">
                  <c:v>12.76595744680851</c:v>
                </c:pt>
                <c:pt idx="1">
                  <c:v>16.666666666666664</c:v>
                </c:pt>
                <c:pt idx="2">
                  <c:v>9.7560975609756095</c:v>
                </c:pt>
                <c:pt idx="3">
                  <c:v>10.869565217391305</c:v>
                </c:pt>
              </c:numCache>
            </c:numRef>
          </c:val>
          <c:extLst>
            <c:ext xmlns:c16="http://schemas.microsoft.com/office/drawing/2014/chart" uri="{C3380CC4-5D6E-409C-BE32-E72D297353CC}">
              <c16:uniqueId val="{00000001-2196-450C-8262-28F661BF1DB2}"/>
            </c:ext>
          </c:extLst>
        </c:ser>
        <c:ser>
          <c:idx val="1"/>
          <c:order val="1"/>
          <c:tx>
            <c:strRef>
              <c:f>'103【Q71】'!$G$28</c:f>
              <c:strCache>
                <c:ptCount val="1"/>
                <c:pt idx="0">
                  <c:v>30～50％未満</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'103【Q71】'!$G$30:$G$33</c:f>
              <c:numCache>
                <c:formatCode>0.0_ </c:formatCode>
                <c:ptCount val="4"/>
                <c:pt idx="0">
                  <c:v>26.950354609929079</c:v>
                </c:pt>
                <c:pt idx="1">
                  <c:v>34.444444444444443</c:v>
                </c:pt>
                <c:pt idx="2">
                  <c:v>19.512195121951219</c:v>
                </c:pt>
                <c:pt idx="3">
                  <c:v>20.289855072463769</c:v>
                </c:pt>
              </c:numCache>
            </c:numRef>
          </c:val>
          <c:extLst>
            <c:ext xmlns:c16="http://schemas.microsoft.com/office/drawing/2014/chart" uri="{C3380CC4-5D6E-409C-BE32-E72D297353CC}">
              <c16:uniqueId val="{00000002-2196-450C-8262-28F661BF1DB2}"/>
            </c:ext>
          </c:extLst>
        </c:ser>
        <c:ser>
          <c:idx val="2"/>
          <c:order val="2"/>
          <c:tx>
            <c:strRef>
              <c:f>'103【Q71】'!$H$28</c:f>
              <c:strCache>
                <c:ptCount val="1"/>
                <c:pt idx="0">
                  <c:v>50～70％未満</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'103【Q71】'!$H$30:$H$33</c:f>
              <c:numCache>
                <c:formatCode>0.0_ </c:formatCode>
                <c:ptCount val="4"/>
                <c:pt idx="0">
                  <c:v>31.442080378250591</c:v>
                </c:pt>
                <c:pt idx="1">
                  <c:v>27.222222222222221</c:v>
                </c:pt>
                <c:pt idx="2">
                  <c:v>43.902439024390247</c:v>
                </c:pt>
                <c:pt idx="3">
                  <c:v>28.985507246376812</c:v>
                </c:pt>
              </c:numCache>
            </c:numRef>
          </c:val>
          <c:extLst>
            <c:ext xmlns:c16="http://schemas.microsoft.com/office/drawing/2014/chart" uri="{C3380CC4-5D6E-409C-BE32-E72D297353CC}">
              <c16:uniqueId val="{00000003-2196-450C-8262-28F661BF1DB2}"/>
            </c:ext>
          </c:extLst>
        </c:ser>
        <c:ser>
          <c:idx val="3"/>
          <c:order val="3"/>
          <c:tx>
            <c:strRef>
              <c:f>'103【Q71】'!$I$28</c:f>
              <c:strCache>
                <c:ptCount val="1"/>
                <c:pt idx="0">
                  <c:v>70～90％未満</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'103【Q71】'!$I$30:$I$33</c:f>
              <c:numCache>
                <c:formatCode>0.0_ </c:formatCode>
                <c:ptCount val="4"/>
                <c:pt idx="0">
                  <c:v>18.203309692671397</c:v>
                </c:pt>
                <c:pt idx="1">
                  <c:v>13.333333333333334</c:v>
                </c:pt>
                <c:pt idx="2">
                  <c:v>15.853658536585366</c:v>
                </c:pt>
                <c:pt idx="3">
                  <c:v>26.811594202898554</c:v>
                </c:pt>
              </c:numCache>
            </c:numRef>
          </c:val>
          <c:extLst>
            <c:ext xmlns:c16="http://schemas.microsoft.com/office/drawing/2014/chart" uri="{C3380CC4-5D6E-409C-BE32-E72D297353CC}">
              <c16:uniqueId val="{00000004-2196-450C-8262-28F661BF1DB2}"/>
            </c:ext>
          </c:extLst>
        </c:ser>
        <c:ser>
          <c:idx val="4"/>
          <c:order val="4"/>
          <c:tx>
            <c:strRef>
              <c:f>'103【Q71】'!$J$28</c:f>
              <c:strCache>
                <c:ptCount val="1"/>
                <c:pt idx="0">
                  <c:v>90～100％</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'103【Q71】'!$J$30:$J$33</c:f>
              <c:numCache>
                <c:formatCode>0.0_ </c:formatCode>
                <c:ptCount val="4"/>
                <c:pt idx="0">
                  <c:v>9.456264775413711</c:v>
                </c:pt>
                <c:pt idx="1">
                  <c:v>7.2222222222222214</c:v>
                </c:pt>
                <c:pt idx="2">
                  <c:v>10.975609756097562</c:v>
                </c:pt>
                <c:pt idx="3">
                  <c:v>10.869565217391305</c:v>
                </c:pt>
              </c:numCache>
            </c:numRef>
          </c:val>
          <c:extLst>
            <c:ext xmlns:c16="http://schemas.microsoft.com/office/drawing/2014/chart" uri="{C3380CC4-5D6E-409C-BE32-E72D297353CC}">
              <c16:uniqueId val="{00000005-2196-450C-8262-28F661BF1DB2}"/>
            </c:ext>
          </c:extLst>
        </c:ser>
        <c:ser>
          <c:idx val="5"/>
          <c:order val="5"/>
          <c:tx>
            <c:strRef>
              <c:f>'103【Q71】'!$K$28</c:f>
              <c:strCache>
                <c:ptCount val="1"/>
                <c:pt idx="0">
                  <c:v>100％超</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'103【Q71】'!$K$30:$K$33</c:f>
              <c:numCache>
                <c:formatCode>0.0_ </c:formatCode>
                <c:ptCount val="4"/>
                <c:pt idx="0">
                  <c:v>1.1820330969267139</c:v>
                </c:pt>
                <c:pt idx="1">
                  <c:v>1.1111111111111112</c:v>
                </c:pt>
                <c:pt idx="2">
                  <c:v>0</c:v>
                </c:pt>
                <c:pt idx="3">
                  <c:v>2.1739130434782608</c:v>
                </c:pt>
              </c:numCache>
            </c:numRef>
          </c:val>
          <c:extLst>
            <c:ext xmlns:c16="http://schemas.microsoft.com/office/drawing/2014/chart" uri="{C3380CC4-5D6E-409C-BE32-E72D297353CC}">
              <c16:uniqueId val="{00000006-2196-450C-8262-28F661BF1DB2}"/>
            </c:ext>
          </c:extLst>
        </c:ser>
        <c:dLbls>
          <c:showLegendKey val="0"/>
          <c:showVal val="0"/>
          <c:showCatName val="0"/>
          <c:showSerName val="0"/>
          <c:showPercent val="0"/>
          <c:showBubbleSize val="0"/>
        </c:dLbls>
        <c:gapWidth val="30"/>
        <c:overlap val="100"/>
        <c:axId val="719149008"/>
        <c:axId val="719135280"/>
      </c:barChart>
      <c:catAx>
        <c:axId val="719149008"/>
        <c:scaling>
          <c:orientation val="maxMin"/>
        </c:scaling>
        <c:delete val="1"/>
        <c:axPos val="l"/>
        <c:majorTickMark val="out"/>
        <c:minorTickMark val="none"/>
        <c:tickLblPos val="nextTo"/>
        <c:crossAx val="719135280"/>
        <c:crosses val="autoZero"/>
        <c:auto val="1"/>
        <c:lblAlgn val="ctr"/>
        <c:lblOffset val="100"/>
        <c:tickLblSkip val="3"/>
        <c:tickMarkSkip val="1"/>
        <c:noMultiLvlLbl val="0"/>
      </c:catAx>
      <c:valAx>
        <c:axId val="719135280"/>
        <c:scaling>
          <c:orientation val="minMax"/>
          <c:min val="0"/>
        </c:scaling>
        <c:delete val="1"/>
        <c:axPos val="t"/>
        <c:numFmt formatCode="0%" sourceLinked="1"/>
        <c:majorTickMark val="out"/>
        <c:minorTickMark val="none"/>
        <c:tickLblPos val="nextTo"/>
        <c:crossAx val="719149008"/>
        <c:crossesAt val="1"/>
        <c:crossBetween val="between"/>
      </c:valAx>
      <c:spPr>
        <a:noFill/>
        <a:ln w="25400">
          <a:noFill/>
        </a:ln>
      </c:spPr>
    </c:plotArea>
    <c:legend>
      <c:legendPos val="t"/>
      <c:layout>
        <c:manualLayout>
          <c:xMode val="edge"/>
          <c:yMode val="edge"/>
          <c:x val="0.16247735238502128"/>
          <c:y val="0.38247205095051995"/>
          <c:w val="0.63182412838387825"/>
          <c:h val="0.13381259015699856"/>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057203703703704"/>
          <c:y val="0.15588931287919774"/>
          <c:w val="0.67709462962962974"/>
          <c:h val="0.63695321107539304"/>
        </c:manualLayout>
      </c:layout>
      <c:barChart>
        <c:barDir val="bar"/>
        <c:grouping val="percentStacked"/>
        <c:varyColors val="0"/>
        <c:ser>
          <c:idx val="0"/>
          <c:order val="0"/>
          <c:tx>
            <c:strRef>
              <c:f>'103【Q71】'!$D$35</c:f>
              <c:strCache>
                <c:ptCount val="1"/>
                <c:pt idx="0">
                  <c:v>30%未満</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'103【Q71】'!$C$36:$C$38</c:f>
              <c:strCache>
                <c:ptCount val="3"/>
                <c:pt idx="0">
                  <c:v>男性・管理職/総合職(n=180)</c:v>
                </c:pt>
                <c:pt idx="1">
                  <c:v>女性・管理職/総合職(n=82)</c:v>
                </c:pt>
                <c:pt idx="2">
                  <c:v>女性・一般職(n=138)</c:v>
                </c:pt>
              </c:strCache>
            </c:strRef>
          </c:cat>
          <c:val>
            <c:numRef>
              <c:f>'103【Q71】'!$D$36:$D$38</c:f>
              <c:numCache>
                <c:formatCode>0.0_ </c:formatCode>
                <c:ptCount val="3"/>
                <c:pt idx="0">
                  <c:v>16.666666666666664</c:v>
                </c:pt>
                <c:pt idx="1">
                  <c:v>9.7560975609756095</c:v>
                </c:pt>
                <c:pt idx="2">
                  <c:v>10.869565217391305</c:v>
                </c:pt>
              </c:numCache>
            </c:numRef>
          </c:val>
          <c:extLst>
            <c:ext xmlns:c16="http://schemas.microsoft.com/office/drawing/2014/chart" uri="{C3380CC4-5D6E-409C-BE32-E72D297353CC}">
              <c16:uniqueId val="{00000000-32C7-48C1-89E6-8D48F196A4A9}"/>
            </c:ext>
          </c:extLst>
        </c:ser>
        <c:ser>
          <c:idx val="1"/>
          <c:order val="1"/>
          <c:tx>
            <c:strRef>
              <c:f>'103【Q71】'!$E$35</c:f>
              <c:strCache>
                <c:ptCount val="1"/>
                <c:pt idx="0">
                  <c:v>30～50％未満</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C7-48C1-89E6-8D48F196A4A9}"/>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C7-48C1-89E6-8D48F196A4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'103【Q71】'!$C$36:$C$38</c:f>
              <c:strCache>
                <c:ptCount val="3"/>
                <c:pt idx="0">
                  <c:v>男性・管理職/総合職(n=180)</c:v>
                </c:pt>
                <c:pt idx="1">
                  <c:v>女性・管理職/総合職(n=82)</c:v>
                </c:pt>
                <c:pt idx="2">
                  <c:v>女性・一般職(n=138)</c:v>
                </c:pt>
              </c:strCache>
            </c:strRef>
          </c:cat>
          <c:val>
            <c:numRef>
              <c:f>'103【Q71】'!$E$36:$E$38</c:f>
              <c:numCache>
                <c:formatCode>0.0_ </c:formatCode>
                <c:ptCount val="3"/>
                <c:pt idx="0">
                  <c:v>34.444444444444443</c:v>
                </c:pt>
                <c:pt idx="1">
                  <c:v>19.512195121951219</c:v>
                </c:pt>
                <c:pt idx="2">
                  <c:v>20.289855072463769</c:v>
                </c:pt>
              </c:numCache>
            </c:numRef>
          </c:val>
          <c:extLst>
            <c:ext xmlns:c16="http://schemas.microsoft.com/office/drawing/2014/chart" uri="{C3380CC4-5D6E-409C-BE32-E72D297353CC}">
              <c16:uniqueId val="{00000003-32C7-48C1-89E6-8D48F196A4A9}"/>
            </c:ext>
          </c:extLst>
        </c:ser>
        <c:ser>
          <c:idx val="2"/>
          <c:order val="2"/>
          <c:tx>
            <c:strRef>
              <c:f>'103【Q71】'!$F$35</c:f>
              <c:strCache>
                <c:ptCount val="1"/>
                <c:pt idx="0">
                  <c:v>50～70％未満</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'103【Q71】'!$C$36:$C$38</c:f>
              <c:strCache>
                <c:ptCount val="3"/>
                <c:pt idx="0">
                  <c:v>男性・管理職/総合職(n=180)</c:v>
                </c:pt>
                <c:pt idx="1">
                  <c:v>女性・管理職/総合職(n=82)</c:v>
                </c:pt>
                <c:pt idx="2">
                  <c:v>女性・一般職(n=138)</c:v>
                </c:pt>
              </c:strCache>
            </c:strRef>
          </c:cat>
          <c:val>
            <c:numRef>
              <c:f>'103【Q71】'!$F$36:$F$38</c:f>
              <c:numCache>
                <c:formatCode>0.0_ </c:formatCode>
                <c:ptCount val="3"/>
                <c:pt idx="0">
                  <c:v>27.222222222222221</c:v>
                </c:pt>
                <c:pt idx="1">
                  <c:v>43.902439024390247</c:v>
                </c:pt>
                <c:pt idx="2">
                  <c:v>28.985507246376812</c:v>
                </c:pt>
              </c:numCache>
            </c:numRef>
          </c:val>
          <c:extLst>
            <c:ext xmlns:c16="http://schemas.microsoft.com/office/drawing/2014/chart" uri="{C3380CC4-5D6E-409C-BE32-E72D297353CC}">
              <c16:uniqueId val="{00000004-32C7-48C1-89E6-8D48F196A4A9}"/>
            </c:ext>
          </c:extLst>
        </c:ser>
        <c:ser>
          <c:idx val="3"/>
          <c:order val="3"/>
          <c:tx>
            <c:strRef>
              <c:f>'103【Q71】'!$G$35</c:f>
              <c:strCache>
                <c:ptCount val="1"/>
                <c:pt idx="0">
                  <c:v>70～90％未満</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'103【Q71】'!$C$36:$C$38</c:f>
              <c:strCache>
                <c:ptCount val="3"/>
                <c:pt idx="0">
                  <c:v>男性・管理職/総合職(n=180)</c:v>
                </c:pt>
                <c:pt idx="1">
                  <c:v>女性・管理職/総合職(n=82)</c:v>
                </c:pt>
                <c:pt idx="2">
                  <c:v>女性・一般職(n=138)</c:v>
                </c:pt>
              </c:strCache>
            </c:strRef>
          </c:cat>
          <c:val>
            <c:numRef>
              <c:f>'103【Q71】'!$G$36:$G$38</c:f>
              <c:numCache>
                <c:formatCode>0.0_ </c:formatCode>
                <c:ptCount val="3"/>
                <c:pt idx="0">
                  <c:v>13.333333333333334</c:v>
                </c:pt>
                <c:pt idx="1">
                  <c:v>15.853658536585366</c:v>
                </c:pt>
                <c:pt idx="2">
                  <c:v>26.811594202898554</c:v>
                </c:pt>
              </c:numCache>
            </c:numRef>
          </c:val>
          <c:extLst>
            <c:ext xmlns:c16="http://schemas.microsoft.com/office/drawing/2014/chart" uri="{C3380CC4-5D6E-409C-BE32-E72D297353CC}">
              <c16:uniqueId val="{00000005-32C7-48C1-89E6-8D48F196A4A9}"/>
            </c:ext>
          </c:extLst>
        </c:ser>
        <c:ser>
          <c:idx val="4"/>
          <c:order val="4"/>
          <c:tx>
            <c:strRef>
              <c:f>'103【Q71】'!$H$35</c:f>
              <c:strCache>
                <c:ptCount val="1"/>
                <c:pt idx="0">
                  <c:v>90～100％</c:v>
                </c:pt>
              </c:strCache>
            </c:strRef>
          </c:tx>
          <c:spPr>
            <a:solidFill>
              <a:srgbClr val="ED7D31"/>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'103【Q71】'!$C$36:$C$38</c:f>
              <c:strCache>
                <c:ptCount val="3"/>
                <c:pt idx="0">
                  <c:v>男性・管理職/総合職(n=180)</c:v>
                </c:pt>
                <c:pt idx="1">
                  <c:v>女性・管理職/総合職(n=82)</c:v>
                </c:pt>
                <c:pt idx="2">
                  <c:v>女性・一般職(n=138)</c:v>
                </c:pt>
              </c:strCache>
            </c:strRef>
          </c:cat>
          <c:val>
            <c:numRef>
              <c:f>'103【Q71】'!$H$36:$H$38</c:f>
              <c:numCache>
                <c:formatCode>0.0_ </c:formatCode>
                <c:ptCount val="3"/>
                <c:pt idx="0">
                  <c:v>7.2222222222222214</c:v>
                </c:pt>
                <c:pt idx="1">
                  <c:v>10.975609756097562</c:v>
                </c:pt>
                <c:pt idx="2">
                  <c:v>10.869565217391305</c:v>
                </c:pt>
              </c:numCache>
            </c:numRef>
          </c:val>
          <c:extLst>
            <c:ext xmlns:c16="http://schemas.microsoft.com/office/drawing/2014/chart" uri="{C3380CC4-5D6E-409C-BE32-E72D297353CC}">
              <c16:uniqueId val="{00000006-32C7-48C1-89E6-8D48F196A4A9}"/>
            </c:ext>
          </c:extLst>
        </c:ser>
        <c:ser>
          <c:idx val="5"/>
          <c:order val="5"/>
          <c:tx>
            <c:strRef>
              <c:f>'103【Q71】'!$I$35</c:f>
              <c:strCache>
                <c:ptCount val="1"/>
                <c:pt idx="0">
                  <c:v>100％超</c:v>
                </c:pt>
              </c:strCache>
            </c:strRef>
          </c:tx>
          <c:spPr>
            <a:solidFill>
              <a:srgbClr val="ED7D31">
                <a:lumMod val="20000"/>
                <a:lumOff val="80000"/>
              </a:srgbClr>
            </a:solidFill>
            <a:ln>
              <a:solidFill>
                <a:srgbClr val="5B9BD5"/>
              </a:solidFill>
            </a:ln>
            <a:effectLst/>
          </c:spPr>
          <c:invertIfNegative val="0"/>
          <c:dLbls>
            <c:dLbl>
              <c:idx val="0"/>
              <c:layout>
                <c:manualLayout>
                  <c:x val="7.0555555555555554E-3"/>
                  <c:y val="8.56492510189971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C7-48C1-89E6-8D48F196A4A9}"/>
                </c:ext>
              </c:extLst>
            </c:dLbl>
            <c:dLbl>
              <c:idx val="1"/>
              <c:delete val="1"/>
              <c:extLst>
                <c:ext xmlns:c15="http://schemas.microsoft.com/office/drawing/2012/chart" uri="{CE6537A1-D6FC-4f65-9D91-7224C49458BB}"/>
                <c:ext xmlns:c16="http://schemas.microsoft.com/office/drawing/2014/chart" uri="{C3380CC4-5D6E-409C-BE32-E72D297353CC}">
                  <c16:uniqueId val="{00000009-32C7-48C1-89E6-8D48F196A4A9}"/>
                </c:ext>
              </c:extLst>
            </c:dLbl>
            <c:dLbl>
              <c:idx val="2"/>
              <c:layout>
                <c:manualLayout>
                  <c:x val="7.0555555555555554E-3"/>
                  <c:y val="7.61904381000185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2C7-48C1-89E6-8D48F196A4A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'103【Q71】'!$C$36:$C$38</c:f>
              <c:strCache>
                <c:ptCount val="3"/>
                <c:pt idx="0">
                  <c:v>男性・管理職/総合職(n=180)</c:v>
                </c:pt>
                <c:pt idx="1">
                  <c:v>女性・管理職/総合職(n=82)</c:v>
                </c:pt>
                <c:pt idx="2">
                  <c:v>女性・一般職(n=138)</c:v>
                </c:pt>
              </c:strCache>
            </c:strRef>
          </c:cat>
          <c:val>
            <c:numRef>
              <c:f>'103【Q71】'!$I$36:$I$38</c:f>
              <c:numCache>
                <c:formatCode>0.0_ </c:formatCode>
                <c:ptCount val="3"/>
                <c:pt idx="0">
                  <c:v>1.1111111111111112</c:v>
                </c:pt>
                <c:pt idx="1">
                  <c:v>0</c:v>
                </c:pt>
                <c:pt idx="2">
                  <c:v>2.1739130434782608</c:v>
                </c:pt>
              </c:numCache>
            </c:numRef>
          </c:val>
          <c:extLst>
            <c:ext xmlns:c16="http://schemas.microsoft.com/office/drawing/2014/chart" uri="{C3380CC4-5D6E-409C-BE32-E72D297353CC}">
              <c16:uniqueId val="{00000008-32C7-48C1-89E6-8D48F196A4A9}"/>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8625567510398765"/>
          <c:w val="0.99840648148148148"/>
          <c:h val="0.1374432489601235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'104【Q72】'!$F$30:$I$30</c:f>
              <c:numCache>
                <c:formatCode>0.0_ </c:formatCode>
                <c:ptCount val="4"/>
                <c:pt idx="0">
                  <c:v>17.966903073286051</c:v>
                </c:pt>
                <c:pt idx="1">
                  <c:v>29.787234042553191</c:v>
                </c:pt>
                <c:pt idx="2">
                  <c:v>40.898345153664302</c:v>
                </c:pt>
                <c:pt idx="3">
                  <c:v>11.347517730496454</c:v>
                </c:pt>
              </c:numCache>
            </c:numRef>
          </c:val>
          <c:extLst>
            <c:ext xmlns:c16="http://schemas.microsoft.com/office/drawing/2014/chart" uri="{C3380CC4-5D6E-409C-BE32-E72D297353CC}">
              <c16:uniqueId val="{00000005-9315-419A-889C-2535CC109F44}"/>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'104【Q72】'!$F$28</c:f>
              <c:strCache>
                <c:ptCount val="1"/>
                <c:pt idx="0">
                  <c:v>評価があり処遇に反映される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'104【Q72】'!$F$30:$F$33</c:f>
              <c:numCache>
                <c:formatCode>0.0_ </c:formatCode>
                <c:ptCount val="4"/>
                <c:pt idx="0">
                  <c:v>17.966903073286051</c:v>
                </c:pt>
                <c:pt idx="1">
                  <c:v>21.666666666666668</c:v>
                </c:pt>
                <c:pt idx="2">
                  <c:v>18.292682926829269</c:v>
                </c:pt>
                <c:pt idx="3">
                  <c:v>13.043478260869565</c:v>
                </c:pt>
              </c:numCache>
            </c:numRef>
          </c:val>
          <c:extLst>
            <c:ext xmlns:c16="http://schemas.microsoft.com/office/drawing/2014/chart" uri="{C3380CC4-5D6E-409C-BE32-E72D297353CC}">
              <c16:uniqueId val="{00000001-B672-4B2F-AE48-EFE9436989D9}"/>
            </c:ext>
          </c:extLst>
        </c:ser>
        <c:ser>
          <c:idx val="1"/>
          <c:order val="1"/>
          <c:tx>
            <c:strRef>
              <c:f>'104【Q72】'!$G$28</c:f>
              <c:strCache>
                <c:ptCount val="1"/>
                <c:pt idx="0">
                  <c:v>評価されているが、処遇に反映されていない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'104【Q72】'!$G$30:$G$33</c:f>
              <c:numCache>
                <c:formatCode>0.0_ </c:formatCode>
                <c:ptCount val="4"/>
                <c:pt idx="0">
                  <c:v>29.787234042553191</c:v>
                </c:pt>
                <c:pt idx="1">
                  <c:v>32.777777777777779</c:v>
                </c:pt>
                <c:pt idx="2">
                  <c:v>25.609756097560975</c:v>
                </c:pt>
                <c:pt idx="3">
                  <c:v>28.985507246376812</c:v>
                </c:pt>
              </c:numCache>
            </c:numRef>
          </c:val>
          <c:extLst>
            <c:ext xmlns:c16="http://schemas.microsoft.com/office/drawing/2014/chart" uri="{C3380CC4-5D6E-409C-BE32-E72D297353CC}">
              <c16:uniqueId val="{00000002-B672-4B2F-AE48-EFE9436989D9}"/>
            </c:ext>
          </c:extLst>
        </c:ser>
        <c:ser>
          <c:idx val="2"/>
          <c:order val="2"/>
          <c:tx>
            <c:strRef>
              <c:f>'104【Q72】'!$H$28</c:f>
              <c:strCache>
                <c:ptCount val="1"/>
                <c:pt idx="0">
                  <c:v>評価はない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'104【Q72】'!$H$30:$H$33</c:f>
              <c:numCache>
                <c:formatCode>0.0_ </c:formatCode>
                <c:ptCount val="4"/>
                <c:pt idx="0">
                  <c:v>40.898345153664302</c:v>
                </c:pt>
                <c:pt idx="1">
                  <c:v>37.222222222222221</c:v>
                </c:pt>
                <c:pt idx="2">
                  <c:v>45.121951219512198</c:v>
                </c:pt>
                <c:pt idx="3">
                  <c:v>42.028985507246375</c:v>
                </c:pt>
              </c:numCache>
            </c:numRef>
          </c:val>
          <c:extLst>
            <c:ext xmlns:c16="http://schemas.microsoft.com/office/drawing/2014/chart" uri="{C3380CC4-5D6E-409C-BE32-E72D297353CC}">
              <c16:uniqueId val="{00000003-B672-4B2F-AE48-EFE9436989D9}"/>
            </c:ext>
          </c:extLst>
        </c:ser>
        <c:ser>
          <c:idx val="3"/>
          <c:order val="3"/>
          <c:tx>
            <c:strRef>
              <c:f>'104【Q72】'!$I$28</c:f>
              <c:strCache>
                <c:ptCount val="1"/>
                <c:pt idx="0">
                  <c:v>わからない</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'104【Q72】'!$I$30:$I$33</c:f>
              <c:numCache>
                <c:formatCode>0.0_ </c:formatCode>
                <c:ptCount val="4"/>
                <c:pt idx="0">
                  <c:v>11.347517730496454</c:v>
                </c:pt>
                <c:pt idx="1">
                  <c:v>8.3333333333333321</c:v>
                </c:pt>
                <c:pt idx="2">
                  <c:v>10.975609756097562</c:v>
                </c:pt>
                <c:pt idx="3">
                  <c:v>15.942028985507244</c:v>
                </c:pt>
              </c:numCache>
            </c:numRef>
          </c:val>
          <c:extLst>
            <c:ext xmlns:c16="http://schemas.microsoft.com/office/drawing/2014/chart" uri="{C3380CC4-5D6E-409C-BE32-E72D297353CC}">
              <c16:uniqueId val="{00000004-B672-4B2F-AE48-EFE9436989D9}"/>
            </c:ext>
          </c:extLst>
        </c:ser>
        <c:dLbls>
          <c:showLegendKey val="0"/>
          <c:showVal val="0"/>
          <c:showCatName val="0"/>
          <c:showSerName val="0"/>
          <c:showPercent val="0"/>
          <c:showBubbleSize val="0"/>
        </c:dLbls>
        <c:gapWidth val="30"/>
        <c:overlap val="100"/>
        <c:axId val="719147760"/>
        <c:axId val="719139440"/>
      </c:barChart>
      <c:catAx>
        <c:axId val="719147760"/>
        <c:scaling>
          <c:orientation val="maxMin"/>
        </c:scaling>
        <c:delete val="1"/>
        <c:axPos val="l"/>
        <c:majorTickMark val="out"/>
        <c:minorTickMark val="none"/>
        <c:tickLblPos val="nextTo"/>
        <c:crossAx val="719139440"/>
        <c:crosses val="autoZero"/>
        <c:auto val="1"/>
        <c:lblAlgn val="ctr"/>
        <c:lblOffset val="100"/>
        <c:tickLblSkip val="3"/>
        <c:tickMarkSkip val="1"/>
        <c:noMultiLvlLbl val="0"/>
      </c:catAx>
      <c:valAx>
        <c:axId val="719139440"/>
        <c:scaling>
          <c:orientation val="minMax"/>
          <c:min val="0"/>
        </c:scaling>
        <c:delete val="1"/>
        <c:axPos val="t"/>
        <c:numFmt formatCode="0%" sourceLinked="1"/>
        <c:majorTickMark val="out"/>
        <c:minorTickMark val="none"/>
        <c:tickLblPos val="nextTo"/>
        <c:crossAx val="719147760"/>
        <c:crossesAt val="1"/>
        <c:crossBetween val="between"/>
      </c:valAx>
      <c:spPr>
        <a:noFill/>
        <a:ln w="25400">
          <a:noFill/>
        </a:ln>
      </c:spPr>
    </c:plotArea>
    <c:legend>
      <c:legendPos val="t"/>
      <c:layout>
        <c:manualLayout>
          <c:xMode val="edge"/>
          <c:yMode val="edge"/>
          <c:x val="0.18814258883878324"/>
          <c:y val="0.2428693526689511"/>
          <c:w val="0.58049343283311183"/>
          <c:h val="0.2734152884385673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51648148148147"/>
          <c:y val="0.25437381528456288"/>
          <c:w val="0.81115018518518522"/>
          <c:h val="0.52331674089599156"/>
        </c:manualLayout>
      </c:layout>
      <c:barChart>
        <c:barDir val="bar"/>
        <c:grouping val="percentStacked"/>
        <c:varyColors val="0"/>
        <c:ser>
          <c:idx val="0"/>
          <c:order val="0"/>
          <c:tx>
            <c:strRef>
              <c:f>'104【Q72】'!$D$35</c:f>
              <c:strCache>
                <c:ptCount val="1"/>
                <c:pt idx="0">
                  <c:v>評価があり処遇に反映される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'104【Q72】'!$C$36:$C$38</c:f>
              <c:strCache>
                <c:ptCount val="3"/>
                <c:pt idx="0">
                  <c:v>男性・管理職/総合職(n=180)</c:v>
                </c:pt>
                <c:pt idx="1">
                  <c:v>女性・管理職/総合職(n=82)</c:v>
                </c:pt>
                <c:pt idx="2">
                  <c:v>女性・一般職(n=138)</c:v>
                </c:pt>
              </c:strCache>
            </c:strRef>
          </c:cat>
          <c:val>
            <c:numRef>
              <c:f>'104【Q72】'!$D$36:$D$38</c:f>
              <c:numCache>
                <c:formatCode>0.0_ </c:formatCode>
                <c:ptCount val="3"/>
                <c:pt idx="0">
                  <c:v>21.666666666666668</c:v>
                </c:pt>
                <c:pt idx="1">
                  <c:v>18.292682926829269</c:v>
                </c:pt>
                <c:pt idx="2">
                  <c:v>13.043478260869565</c:v>
                </c:pt>
              </c:numCache>
            </c:numRef>
          </c:val>
          <c:extLst>
            <c:ext xmlns:c16="http://schemas.microsoft.com/office/drawing/2014/chart" uri="{C3380CC4-5D6E-409C-BE32-E72D297353CC}">
              <c16:uniqueId val="{00000000-F567-4025-8D71-EF2596B76E1C}"/>
            </c:ext>
          </c:extLst>
        </c:ser>
        <c:ser>
          <c:idx val="1"/>
          <c:order val="1"/>
          <c:tx>
            <c:strRef>
              <c:f>'104【Q72】'!$E$35</c:f>
              <c:strCache>
                <c:ptCount val="1"/>
                <c:pt idx="0">
                  <c:v>評価されているが、処遇に反映されていない</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567-4025-8D71-EF2596B76E1C}"/>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567-4025-8D71-EF2596B76E1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'104【Q72】'!$C$36:$C$38</c:f>
              <c:strCache>
                <c:ptCount val="3"/>
                <c:pt idx="0">
                  <c:v>男性・管理職/総合職(n=180)</c:v>
                </c:pt>
                <c:pt idx="1">
                  <c:v>女性・管理職/総合職(n=82)</c:v>
                </c:pt>
                <c:pt idx="2">
                  <c:v>女性・一般職(n=138)</c:v>
                </c:pt>
              </c:strCache>
            </c:strRef>
          </c:cat>
          <c:val>
            <c:numRef>
              <c:f>'104【Q72】'!$E$36:$E$38</c:f>
              <c:numCache>
                <c:formatCode>0.0_ </c:formatCode>
                <c:ptCount val="3"/>
                <c:pt idx="0">
                  <c:v>32.777777777777779</c:v>
                </c:pt>
                <c:pt idx="1">
                  <c:v>25.609756097560975</c:v>
                </c:pt>
                <c:pt idx="2">
                  <c:v>28.985507246376812</c:v>
                </c:pt>
              </c:numCache>
            </c:numRef>
          </c:val>
          <c:extLst>
            <c:ext xmlns:c16="http://schemas.microsoft.com/office/drawing/2014/chart" uri="{C3380CC4-5D6E-409C-BE32-E72D297353CC}">
              <c16:uniqueId val="{00000003-F567-4025-8D71-EF2596B76E1C}"/>
            </c:ext>
          </c:extLst>
        </c:ser>
        <c:ser>
          <c:idx val="2"/>
          <c:order val="2"/>
          <c:tx>
            <c:strRef>
              <c:f>'104【Q72】'!$F$35</c:f>
              <c:strCache>
                <c:ptCount val="1"/>
                <c:pt idx="0">
                  <c:v>評価はない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'104【Q72】'!$C$36:$C$38</c:f>
              <c:strCache>
                <c:ptCount val="3"/>
                <c:pt idx="0">
                  <c:v>男性・管理職/総合職(n=180)</c:v>
                </c:pt>
                <c:pt idx="1">
                  <c:v>女性・管理職/総合職(n=82)</c:v>
                </c:pt>
                <c:pt idx="2">
                  <c:v>女性・一般職(n=138)</c:v>
                </c:pt>
              </c:strCache>
            </c:strRef>
          </c:cat>
          <c:val>
            <c:numRef>
              <c:f>'104【Q72】'!$F$36:$F$38</c:f>
              <c:numCache>
                <c:formatCode>0.0_ </c:formatCode>
                <c:ptCount val="3"/>
                <c:pt idx="0">
                  <c:v>37.222222222222221</c:v>
                </c:pt>
                <c:pt idx="1">
                  <c:v>45.121951219512198</c:v>
                </c:pt>
                <c:pt idx="2">
                  <c:v>42.028985507246375</c:v>
                </c:pt>
              </c:numCache>
            </c:numRef>
          </c:val>
          <c:extLst>
            <c:ext xmlns:c16="http://schemas.microsoft.com/office/drawing/2014/chart" uri="{C3380CC4-5D6E-409C-BE32-E72D297353CC}">
              <c16:uniqueId val="{00000004-F567-4025-8D71-EF2596B76E1C}"/>
            </c:ext>
          </c:extLst>
        </c:ser>
        <c:ser>
          <c:idx val="3"/>
          <c:order val="3"/>
          <c:tx>
            <c:strRef>
              <c:f>'104【Q72】'!$G$35</c:f>
              <c:strCache>
                <c:ptCount val="1"/>
                <c:pt idx="0">
                  <c:v>わからない</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'104【Q72】'!$C$36:$C$38</c:f>
              <c:strCache>
                <c:ptCount val="3"/>
                <c:pt idx="0">
                  <c:v>男性・管理職/総合職(n=180)</c:v>
                </c:pt>
                <c:pt idx="1">
                  <c:v>女性・管理職/総合職(n=82)</c:v>
                </c:pt>
                <c:pt idx="2">
                  <c:v>女性・一般職(n=138)</c:v>
                </c:pt>
              </c:strCache>
            </c:strRef>
          </c:cat>
          <c:val>
            <c:numRef>
              <c:f>'104【Q72】'!$G$36:$G$38</c:f>
              <c:numCache>
                <c:formatCode>0.0_ </c:formatCode>
                <c:ptCount val="3"/>
                <c:pt idx="0">
                  <c:v>8.3333333333333321</c:v>
                </c:pt>
                <c:pt idx="1">
                  <c:v>10.975609756097562</c:v>
                </c:pt>
                <c:pt idx="2">
                  <c:v>15.942028985507244</c:v>
                </c:pt>
              </c:numCache>
            </c:numRef>
          </c:val>
          <c:extLst>
            <c:ext xmlns:c16="http://schemas.microsoft.com/office/drawing/2014/chart" uri="{C3380CC4-5D6E-409C-BE32-E72D297353CC}">
              <c16:uniqueId val="{00000005-F567-4025-8D71-EF2596B76E1C}"/>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79437473541613757"/>
          <c:w val="0.99840648148148148"/>
          <c:h val="0.2056252645838625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'105【Q73】'!$F$30:$H$30</c:f>
              <c:numCache>
                <c:formatCode>0.0_ </c:formatCode>
                <c:ptCount val="3"/>
                <c:pt idx="0">
                  <c:v>61.465721040189123</c:v>
                </c:pt>
                <c:pt idx="1">
                  <c:v>19.385342789598109</c:v>
                </c:pt>
                <c:pt idx="2">
                  <c:v>19.148936170212767</c:v>
                </c:pt>
              </c:numCache>
            </c:numRef>
          </c:val>
          <c:extLst>
            <c:ext xmlns:c16="http://schemas.microsoft.com/office/drawing/2014/chart" uri="{C3380CC4-5D6E-409C-BE32-E72D297353CC}">
              <c16:uniqueId val="{00000005-FA40-4046-BD5E-FC529549E135}"/>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'105【Q73】'!$F$28</c:f>
              <c:strCache>
                <c:ptCount val="1"/>
                <c:pt idx="0">
                  <c:v>評価は必要であり、処遇に反映されるべきである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'105【Q73】'!$F$30:$F$33</c:f>
              <c:numCache>
                <c:formatCode>0.0_ </c:formatCode>
                <c:ptCount val="4"/>
                <c:pt idx="0">
                  <c:v>61.465721040189123</c:v>
                </c:pt>
                <c:pt idx="1">
                  <c:v>64.444444444444443</c:v>
                </c:pt>
                <c:pt idx="2">
                  <c:v>60.975609756097562</c:v>
                </c:pt>
                <c:pt idx="3">
                  <c:v>61.594202898550719</c:v>
                </c:pt>
              </c:numCache>
            </c:numRef>
          </c:val>
          <c:extLst>
            <c:ext xmlns:c16="http://schemas.microsoft.com/office/drawing/2014/chart" uri="{C3380CC4-5D6E-409C-BE32-E72D297353CC}">
              <c16:uniqueId val="{00000001-F1B2-4A3C-8753-9D15633B45EE}"/>
            </c:ext>
          </c:extLst>
        </c:ser>
        <c:ser>
          <c:idx val="1"/>
          <c:order val="1"/>
          <c:tx>
            <c:strRef>
              <c:f>'105【Q73】'!$G$28</c:f>
              <c:strCache>
                <c:ptCount val="1"/>
                <c:pt idx="0">
                  <c:v>評価は必要であるが、処遇に反映されなくてもいい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'105【Q73】'!$G$30:$G$33</c:f>
              <c:numCache>
                <c:formatCode>0.0_ </c:formatCode>
                <c:ptCount val="4"/>
                <c:pt idx="0">
                  <c:v>19.385342789598109</c:v>
                </c:pt>
                <c:pt idx="1">
                  <c:v>16.111111111111111</c:v>
                </c:pt>
                <c:pt idx="2">
                  <c:v>19.512195121951219</c:v>
                </c:pt>
                <c:pt idx="3">
                  <c:v>21.739130434782609</c:v>
                </c:pt>
              </c:numCache>
            </c:numRef>
          </c:val>
          <c:extLst>
            <c:ext xmlns:c16="http://schemas.microsoft.com/office/drawing/2014/chart" uri="{C3380CC4-5D6E-409C-BE32-E72D297353CC}">
              <c16:uniqueId val="{00000002-F1B2-4A3C-8753-9D15633B45EE}"/>
            </c:ext>
          </c:extLst>
        </c:ser>
        <c:ser>
          <c:idx val="2"/>
          <c:order val="2"/>
          <c:tx>
            <c:strRef>
              <c:f>'105【Q73】'!$H$28</c:f>
              <c:strCache>
                <c:ptCount val="1"/>
                <c:pt idx="0">
                  <c:v>評価は必要ではない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'105【Q73】'!$H$30:$H$33</c:f>
              <c:numCache>
                <c:formatCode>0.0_ </c:formatCode>
                <c:ptCount val="4"/>
                <c:pt idx="0">
                  <c:v>19.148936170212767</c:v>
                </c:pt>
                <c:pt idx="1">
                  <c:v>19.444444444444446</c:v>
                </c:pt>
                <c:pt idx="2">
                  <c:v>19.512195121951219</c:v>
                </c:pt>
                <c:pt idx="3">
                  <c:v>16.666666666666664</c:v>
                </c:pt>
              </c:numCache>
            </c:numRef>
          </c:val>
          <c:extLst>
            <c:ext xmlns:c16="http://schemas.microsoft.com/office/drawing/2014/chart" uri="{C3380CC4-5D6E-409C-BE32-E72D297353CC}">
              <c16:uniqueId val="{00000003-F1B2-4A3C-8753-9D15633B45EE}"/>
            </c:ext>
          </c:extLst>
        </c:ser>
        <c:dLbls>
          <c:showLegendKey val="0"/>
          <c:showVal val="0"/>
          <c:showCatName val="0"/>
          <c:showSerName val="0"/>
          <c:showPercent val="0"/>
          <c:showBubbleSize val="0"/>
        </c:dLbls>
        <c:gapWidth val="30"/>
        <c:overlap val="100"/>
        <c:axId val="719148592"/>
        <c:axId val="719138608"/>
      </c:barChart>
      <c:catAx>
        <c:axId val="719148592"/>
        <c:scaling>
          <c:orientation val="maxMin"/>
        </c:scaling>
        <c:delete val="1"/>
        <c:axPos val="l"/>
        <c:majorTickMark val="out"/>
        <c:minorTickMark val="none"/>
        <c:tickLblPos val="nextTo"/>
        <c:crossAx val="719138608"/>
        <c:crosses val="autoZero"/>
        <c:auto val="1"/>
        <c:lblAlgn val="ctr"/>
        <c:lblOffset val="100"/>
        <c:tickLblSkip val="3"/>
        <c:tickMarkSkip val="1"/>
        <c:noMultiLvlLbl val="0"/>
      </c:catAx>
      <c:valAx>
        <c:axId val="719138608"/>
        <c:scaling>
          <c:orientation val="minMax"/>
          <c:min val="0"/>
        </c:scaling>
        <c:delete val="1"/>
        <c:axPos val="t"/>
        <c:numFmt formatCode="0%" sourceLinked="1"/>
        <c:majorTickMark val="out"/>
        <c:minorTickMark val="none"/>
        <c:tickLblPos val="nextTo"/>
        <c:crossAx val="719148592"/>
        <c:crossesAt val="1"/>
        <c:crossBetween val="between"/>
      </c:valAx>
      <c:spPr>
        <a:noFill/>
        <a:ln w="25400">
          <a:noFill/>
        </a:ln>
      </c:spPr>
    </c:plotArea>
    <c:legend>
      <c:legendPos val="t"/>
      <c:layout>
        <c:manualLayout>
          <c:xMode val="edge"/>
          <c:yMode val="edge"/>
          <c:x val="0.14935430154592516"/>
          <c:y val="0.31267070180973555"/>
          <c:w val="0.66321515469538761"/>
          <c:h val="0.20346669298931655"/>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7947247423882E-2"/>
          <c:y val="0.57997547707763775"/>
          <c:w val="0.93756915578227862"/>
          <c:h val="0.34740648747421804"/>
        </c:manualLayout>
      </c:layout>
      <c:barChart>
        <c:barDir val="bar"/>
        <c:grouping val="percentStacked"/>
        <c:varyColors val="0"/>
        <c:ser>
          <c:idx val="0"/>
          <c:order val="0"/>
          <c:tx>
            <c:strRef>
              <c:f>'10【SQ7S1】'!$F$28</c:f>
              <c:strCache>
                <c:ptCount val="1"/>
                <c:pt idx="0">
                  <c:v>総務・人事・CSR・法務・経営企画</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'10【SQ7S1】'!$F$30:$F$33</c:f>
              <c:numCache>
                <c:formatCode>0.0_ </c:formatCode>
                <c:ptCount val="4"/>
                <c:pt idx="0">
                  <c:v>15.130023640661939</c:v>
                </c:pt>
                <c:pt idx="1">
                  <c:v>17.222222222222221</c:v>
                </c:pt>
                <c:pt idx="2">
                  <c:v>10.975609756097562</c:v>
                </c:pt>
                <c:pt idx="3">
                  <c:v>15.217391304347828</c:v>
                </c:pt>
              </c:numCache>
            </c:numRef>
          </c:val>
          <c:extLst>
            <c:ext xmlns:c16="http://schemas.microsoft.com/office/drawing/2014/chart" uri="{C3380CC4-5D6E-409C-BE32-E72D297353CC}">
              <c16:uniqueId val="{00000001-1444-4D20-8B9B-37A6A111659D}"/>
            </c:ext>
          </c:extLst>
        </c:ser>
        <c:ser>
          <c:idx val="1"/>
          <c:order val="1"/>
          <c:tx>
            <c:strRef>
              <c:f>'10【SQ7S1】'!$G$28</c:f>
              <c:strCache>
                <c:ptCount val="1"/>
                <c:pt idx="0">
                  <c:v>経理・財務</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'10【SQ7S1】'!$G$30:$G$33</c:f>
              <c:numCache>
                <c:formatCode>0.0_ </c:formatCode>
                <c:ptCount val="4"/>
                <c:pt idx="0">
                  <c:v>3.5460992907801421</c:v>
                </c:pt>
                <c:pt idx="1">
                  <c:v>1.6666666666666667</c:v>
                </c:pt>
                <c:pt idx="2">
                  <c:v>3.6585365853658534</c:v>
                </c:pt>
                <c:pt idx="3">
                  <c:v>6.5217391304347823</c:v>
                </c:pt>
              </c:numCache>
            </c:numRef>
          </c:val>
          <c:extLst>
            <c:ext xmlns:c16="http://schemas.microsoft.com/office/drawing/2014/chart" uri="{C3380CC4-5D6E-409C-BE32-E72D297353CC}">
              <c16:uniqueId val="{00000002-1444-4D20-8B9B-37A6A111659D}"/>
            </c:ext>
          </c:extLst>
        </c:ser>
        <c:ser>
          <c:idx val="2"/>
          <c:order val="2"/>
          <c:tx>
            <c:strRef>
              <c:f>'10【SQ7S1】'!$H$28</c:f>
              <c:strCache>
                <c:ptCount val="1"/>
                <c:pt idx="0">
                  <c:v>企画・広報・編集・調査</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'10【SQ7S1】'!$H$30:$H$33</c:f>
              <c:numCache>
                <c:formatCode>0.0_ </c:formatCode>
                <c:ptCount val="4"/>
                <c:pt idx="0">
                  <c:v>3.0732860520094563</c:v>
                </c:pt>
                <c:pt idx="1">
                  <c:v>6.1111111111111107</c:v>
                </c:pt>
                <c:pt idx="2">
                  <c:v>0</c:v>
                </c:pt>
                <c:pt idx="3">
                  <c:v>0.72463768115942029</c:v>
                </c:pt>
              </c:numCache>
            </c:numRef>
          </c:val>
          <c:extLst>
            <c:ext xmlns:c16="http://schemas.microsoft.com/office/drawing/2014/chart" uri="{C3380CC4-5D6E-409C-BE32-E72D297353CC}">
              <c16:uniqueId val="{00000003-1444-4D20-8B9B-37A6A111659D}"/>
            </c:ext>
          </c:extLst>
        </c:ser>
        <c:ser>
          <c:idx val="3"/>
          <c:order val="3"/>
          <c:tx>
            <c:strRef>
              <c:f>'10【SQ7S1】'!$I$28</c:f>
              <c:strCache>
                <c:ptCount val="1"/>
                <c:pt idx="0">
                  <c:v>営業</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'10【SQ7S1】'!$I$30:$I$33</c:f>
              <c:numCache>
                <c:formatCode>0.0_ </c:formatCode>
                <c:ptCount val="4"/>
                <c:pt idx="0">
                  <c:v>9.9290780141843982</c:v>
                </c:pt>
                <c:pt idx="1">
                  <c:v>16.111111111111111</c:v>
                </c:pt>
                <c:pt idx="2">
                  <c:v>7.3170731707317067</c:v>
                </c:pt>
                <c:pt idx="3">
                  <c:v>3.6231884057971016</c:v>
                </c:pt>
              </c:numCache>
            </c:numRef>
          </c:val>
          <c:extLst>
            <c:ext xmlns:c16="http://schemas.microsoft.com/office/drawing/2014/chart" uri="{C3380CC4-5D6E-409C-BE32-E72D297353CC}">
              <c16:uniqueId val="{00000004-1444-4D20-8B9B-37A6A111659D}"/>
            </c:ext>
          </c:extLst>
        </c:ser>
        <c:ser>
          <c:idx val="4"/>
          <c:order val="4"/>
          <c:tx>
            <c:strRef>
              <c:f>'10【SQ7S1】'!$J$28</c:f>
              <c:strCache>
                <c:ptCount val="1"/>
                <c:pt idx="0">
                  <c:v>営業等の事務</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'10【SQ7S1】'!$J$30:$J$33</c:f>
              <c:numCache>
                <c:formatCode>0.0_ </c:formatCode>
                <c:ptCount val="4"/>
                <c:pt idx="0">
                  <c:v>8.9834515366430256</c:v>
                </c:pt>
                <c:pt idx="1">
                  <c:v>5</c:v>
                </c:pt>
                <c:pt idx="2">
                  <c:v>6.0975609756097562</c:v>
                </c:pt>
                <c:pt idx="3">
                  <c:v>14.492753623188406</c:v>
                </c:pt>
              </c:numCache>
            </c:numRef>
          </c:val>
          <c:extLst>
            <c:ext xmlns:c16="http://schemas.microsoft.com/office/drawing/2014/chart" uri="{C3380CC4-5D6E-409C-BE32-E72D297353CC}">
              <c16:uniqueId val="{00000005-1444-4D20-8B9B-37A6A111659D}"/>
            </c:ext>
          </c:extLst>
        </c:ser>
        <c:ser>
          <c:idx val="5"/>
          <c:order val="5"/>
          <c:tx>
            <c:strRef>
              <c:f>'10【SQ7S1】'!$K$28</c:f>
              <c:strCache>
                <c:ptCount val="1"/>
                <c:pt idx="0">
                  <c:v>販売・接客サービス・カスタマーサポート</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'10【SQ7S1】'!$K$30:$K$33</c:f>
              <c:numCache>
                <c:formatCode>0.0_ </c:formatCode>
                <c:ptCount val="4"/>
                <c:pt idx="0">
                  <c:v>16.784869976359339</c:v>
                </c:pt>
                <c:pt idx="1">
                  <c:v>8.3333333333333321</c:v>
                </c:pt>
                <c:pt idx="2">
                  <c:v>35.365853658536587</c:v>
                </c:pt>
                <c:pt idx="3">
                  <c:v>17.391304347826086</c:v>
                </c:pt>
              </c:numCache>
            </c:numRef>
          </c:val>
          <c:extLst>
            <c:ext xmlns:c16="http://schemas.microsoft.com/office/drawing/2014/chart" uri="{C3380CC4-5D6E-409C-BE32-E72D297353CC}">
              <c16:uniqueId val="{00000006-1444-4D20-8B9B-37A6A111659D}"/>
            </c:ext>
          </c:extLst>
        </c:ser>
        <c:ser>
          <c:idx val="6"/>
          <c:order val="6"/>
          <c:tx>
            <c:strRef>
              <c:f>'10【SQ7S1】'!$L$28</c:f>
              <c:strCache>
                <c:ptCount val="1"/>
                <c:pt idx="0">
                  <c:v>情報システム</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'10【SQ7S1】'!$L$30:$L$33</c:f>
              <c:numCache>
                <c:formatCode>0.0_ </c:formatCode>
                <c:ptCount val="4"/>
                <c:pt idx="0">
                  <c:v>2.8368794326241136</c:v>
                </c:pt>
                <c:pt idx="1">
                  <c:v>5</c:v>
                </c:pt>
                <c:pt idx="2">
                  <c:v>1.2195121951219512</c:v>
                </c:pt>
                <c:pt idx="3">
                  <c:v>1.4492753623188406</c:v>
                </c:pt>
              </c:numCache>
            </c:numRef>
          </c:val>
          <c:extLst>
            <c:ext xmlns:c16="http://schemas.microsoft.com/office/drawing/2014/chart" uri="{C3380CC4-5D6E-409C-BE32-E72D297353CC}">
              <c16:uniqueId val="{00000007-1444-4D20-8B9B-37A6A111659D}"/>
            </c:ext>
          </c:extLst>
        </c:ser>
        <c:ser>
          <c:idx val="7"/>
          <c:order val="7"/>
          <c:tx>
            <c:strRef>
              <c:f>'10【SQ7S1】'!$M$28</c:f>
              <c:strCache>
                <c:ptCount val="1"/>
                <c:pt idx="0">
                  <c:v>設計・品質管理・生産技術・研究開発・デザイン等</c:v>
                </c:pt>
              </c:strCache>
            </c:strRef>
          </c:tx>
          <c:spPr>
            <a:solidFill>
              <a:srgbClr val="B8CCE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'10【SQ7S1】'!$M$30:$M$33</c:f>
              <c:numCache>
                <c:formatCode>0.0_ </c:formatCode>
                <c:ptCount val="4"/>
                <c:pt idx="0">
                  <c:v>8.9834515366430256</c:v>
                </c:pt>
                <c:pt idx="1">
                  <c:v>15.555555555555555</c:v>
                </c:pt>
                <c:pt idx="2">
                  <c:v>7.3170731707317067</c:v>
                </c:pt>
                <c:pt idx="3">
                  <c:v>2.1739130434782608</c:v>
                </c:pt>
              </c:numCache>
            </c:numRef>
          </c:val>
          <c:extLst>
            <c:ext xmlns:c16="http://schemas.microsoft.com/office/drawing/2014/chart" uri="{C3380CC4-5D6E-409C-BE32-E72D297353CC}">
              <c16:uniqueId val="{00000008-1444-4D20-8B9B-37A6A111659D}"/>
            </c:ext>
          </c:extLst>
        </c:ser>
        <c:ser>
          <c:idx val="8"/>
          <c:order val="8"/>
          <c:tx>
            <c:strRef>
              <c:f>'10【SQ7S1】'!$N$28</c:f>
              <c:strCache>
                <c:ptCount val="1"/>
                <c:pt idx="0">
                  <c:v>製造・生産現場の作業</c:v>
                </c:pt>
              </c:strCache>
            </c:strRef>
          </c:tx>
          <c:spPr>
            <a:solidFill>
              <a:srgbClr val="E6B8B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'10【SQ7S1】'!$N$30:$N$33</c:f>
              <c:numCache>
                <c:formatCode>0.0_ </c:formatCode>
                <c:ptCount val="4"/>
                <c:pt idx="0">
                  <c:v>1.8912529550827424</c:v>
                </c:pt>
                <c:pt idx="1">
                  <c:v>2.2222222222222223</c:v>
                </c:pt>
                <c:pt idx="2">
                  <c:v>1.2195121951219512</c:v>
                </c:pt>
                <c:pt idx="3">
                  <c:v>2.1739130434782608</c:v>
                </c:pt>
              </c:numCache>
            </c:numRef>
          </c:val>
          <c:extLst>
            <c:ext xmlns:c16="http://schemas.microsoft.com/office/drawing/2014/chart" uri="{C3380CC4-5D6E-409C-BE32-E72D297353CC}">
              <c16:uniqueId val="{00000009-1444-4D20-8B9B-37A6A111659D}"/>
            </c:ext>
          </c:extLst>
        </c:ser>
        <c:ser>
          <c:idx val="9"/>
          <c:order val="9"/>
          <c:tx>
            <c:strRef>
              <c:f>'10【SQ7S1】'!$O$28</c:f>
              <c:strCache>
                <c:ptCount val="1"/>
                <c:pt idx="0">
                  <c:v>建設・土木作業</c:v>
                </c:pt>
              </c:strCache>
            </c:strRef>
          </c:tx>
          <c:spPr>
            <a:solidFill>
              <a:srgbClr val="D8E4B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'10【SQ7S1】'!$O$30:$O$33</c:f>
              <c:numCache>
                <c:formatCode>0.0_ </c:formatCode>
                <c:ptCount val="4"/>
                <c:pt idx="0">
                  <c:v>0.2364066193853428</c:v>
                </c:pt>
                <c:pt idx="1">
                  <c:v>0.55555555555555558</c:v>
                </c:pt>
                <c:pt idx="2">
                  <c:v>0</c:v>
                </c:pt>
                <c:pt idx="3">
                  <c:v>0</c:v>
                </c:pt>
              </c:numCache>
            </c:numRef>
          </c:val>
          <c:extLst>
            <c:ext xmlns:c16="http://schemas.microsoft.com/office/drawing/2014/chart" uri="{C3380CC4-5D6E-409C-BE32-E72D297353CC}">
              <c16:uniqueId val="{0000000A-1444-4D20-8B9B-37A6A111659D}"/>
            </c:ext>
          </c:extLst>
        </c:ser>
        <c:ser>
          <c:idx val="10"/>
          <c:order val="10"/>
          <c:tx>
            <c:strRef>
              <c:f>'10【SQ7S1】'!$P$28</c:f>
              <c:strCache>
                <c:ptCount val="1"/>
                <c:pt idx="0">
                  <c:v>輸送・運転業務</c:v>
                </c:pt>
              </c:strCache>
            </c:strRef>
          </c:tx>
          <c:spPr>
            <a:solidFill>
              <a:srgbClr val="FCD5B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'10【SQ7S1】'!$P$30:$P$33</c:f>
              <c:numCache>
                <c:formatCode>0.0_ </c:formatCode>
                <c:ptCount val="4"/>
                <c:pt idx="0">
                  <c:v>1.4184397163120568</c:v>
                </c:pt>
                <c:pt idx="1">
                  <c:v>2.2222222222222223</c:v>
                </c:pt>
                <c:pt idx="2">
                  <c:v>0</c:v>
                </c:pt>
                <c:pt idx="3">
                  <c:v>0.72463768115942029</c:v>
                </c:pt>
              </c:numCache>
            </c:numRef>
          </c:val>
          <c:extLst>
            <c:ext xmlns:c16="http://schemas.microsoft.com/office/drawing/2014/chart" uri="{C3380CC4-5D6E-409C-BE32-E72D297353CC}">
              <c16:uniqueId val="{0000000B-1444-4D20-8B9B-37A6A111659D}"/>
            </c:ext>
          </c:extLst>
        </c:ser>
        <c:ser>
          <c:idx val="11"/>
          <c:order val="11"/>
          <c:tx>
            <c:strRef>
              <c:f>'10【SQ7S1】'!$Q$28</c:f>
              <c:strCache>
                <c:ptCount val="1"/>
                <c:pt idx="0">
                  <c:v>その他</c:v>
                </c:pt>
              </c:strCache>
            </c:strRef>
          </c:tx>
          <c:spPr>
            <a:solidFill>
              <a:srgbClr val="B7DEE8"/>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'10【SQ7S1】'!$Q$30:$Q$33</c:f>
              <c:numCache>
                <c:formatCode>0.0_ </c:formatCode>
                <c:ptCount val="4"/>
                <c:pt idx="0">
                  <c:v>27.186761229314421</c:v>
                </c:pt>
                <c:pt idx="1">
                  <c:v>20</c:v>
                </c:pt>
                <c:pt idx="2">
                  <c:v>26.829268292682929</c:v>
                </c:pt>
                <c:pt idx="3">
                  <c:v>35.507246376811594</c:v>
                </c:pt>
              </c:numCache>
            </c:numRef>
          </c:val>
          <c:extLst>
            <c:ext xmlns:c16="http://schemas.microsoft.com/office/drawing/2014/chart" uri="{C3380CC4-5D6E-409C-BE32-E72D297353CC}">
              <c16:uniqueId val="{0000000C-1444-4D20-8B9B-37A6A111659D}"/>
            </c:ext>
          </c:extLst>
        </c:ser>
        <c:dLbls>
          <c:showLegendKey val="0"/>
          <c:showVal val="0"/>
          <c:showCatName val="0"/>
          <c:showSerName val="0"/>
          <c:showPercent val="0"/>
          <c:showBubbleSize val="0"/>
        </c:dLbls>
        <c:gapWidth val="30"/>
        <c:overlap val="100"/>
        <c:axId val="410277152"/>
        <c:axId val="410267584"/>
      </c:barChart>
      <c:catAx>
        <c:axId val="410277152"/>
        <c:scaling>
          <c:orientation val="maxMin"/>
        </c:scaling>
        <c:delete val="1"/>
        <c:axPos val="l"/>
        <c:majorTickMark val="out"/>
        <c:minorTickMark val="none"/>
        <c:tickLblPos val="nextTo"/>
        <c:crossAx val="410267584"/>
        <c:crosses val="autoZero"/>
        <c:auto val="1"/>
        <c:lblAlgn val="ctr"/>
        <c:lblOffset val="100"/>
        <c:tickLblSkip val="3"/>
        <c:tickMarkSkip val="1"/>
        <c:noMultiLvlLbl val="0"/>
      </c:catAx>
      <c:valAx>
        <c:axId val="410267584"/>
        <c:scaling>
          <c:orientation val="minMax"/>
          <c:min val="0"/>
        </c:scaling>
        <c:delete val="1"/>
        <c:axPos val="t"/>
        <c:numFmt formatCode="0%" sourceLinked="1"/>
        <c:majorTickMark val="out"/>
        <c:minorTickMark val="none"/>
        <c:tickLblPos val="nextTo"/>
        <c:crossAx val="410277152"/>
        <c:crossesAt val="1"/>
        <c:crossBetween val="between"/>
      </c:valAx>
      <c:spPr>
        <a:noFill/>
        <a:ln w="25400">
          <a:noFill/>
        </a:ln>
      </c:spPr>
    </c:plotArea>
    <c:legend>
      <c:legendPos val="t"/>
      <c:layout>
        <c:manualLayout>
          <c:xMode val="edge"/>
          <c:yMode val="edge"/>
          <c:x val="1.1821202909784442E-2"/>
          <c:y val="1.8335342394472619E-2"/>
          <c:w val="0.93313620469110947"/>
          <c:h val="0.4979492987130458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651648148148147"/>
          <c:y val="0.25437381528456288"/>
          <c:w val="0.81115018518518522"/>
          <c:h val="0.52331674089599156"/>
        </c:manualLayout>
      </c:layout>
      <c:barChart>
        <c:barDir val="bar"/>
        <c:grouping val="percentStacked"/>
        <c:varyColors val="0"/>
        <c:ser>
          <c:idx val="0"/>
          <c:order val="0"/>
          <c:tx>
            <c:strRef>
              <c:f>'105【Q73】'!$D$35</c:f>
              <c:strCache>
                <c:ptCount val="1"/>
                <c:pt idx="0">
                  <c:v>評価は必要であり、処遇に反映されるべきである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'105【Q73】'!$C$36:$C$38</c:f>
              <c:strCache>
                <c:ptCount val="3"/>
                <c:pt idx="0">
                  <c:v>男性・管理職/総合職(n=180)</c:v>
                </c:pt>
                <c:pt idx="1">
                  <c:v>女性・管理職/総合職(n=82)</c:v>
                </c:pt>
                <c:pt idx="2">
                  <c:v>女性・一般職(n=138)</c:v>
                </c:pt>
              </c:strCache>
            </c:strRef>
          </c:cat>
          <c:val>
            <c:numRef>
              <c:f>'105【Q73】'!$D$36:$D$38</c:f>
              <c:numCache>
                <c:formatCode>0.0_ </c:formatCode>
                <c:ptCount val="3"/>
                <c:pt idx="0">
                  <c:v>64.444444444444443</c:v>
                </c:pt>
                <c:pt idx="1">
                  <c:v>60.975609756097562</c:v>
                </c:pt>
                <c:pt idx="2">
                  <c:v>61.594202898550719</c:v>
                </c:pt>
              </c:numCache>
            </c:numRef>
          </c:val>
          <c:extLst>
            <c:ext xmlns:c16="http://schemas.microsoft.com/office/drawing/2014/chart" uri="{C3380CC4-5D6E-409C-BE32-E72D297353CC}">
              <c16:uniqueId val="{00000000-6911-4084-88C8-E8784BC71FDA}"/>
            </c:ext>
          </c:extLst>
        </c:ser>
        <c:ser>
          <c:idx val="1"/>
          <c:order val="1"/>
          <c:tx>
            <c:strRef>
              <c:f>'105【Q73】'!$E$35</c:f>
              <c:strCache>
                <c:ptCount val="1"/>
                <c:pt idx="0">
                  <c:v>評価は必要であるが、処遇に反映されなくてもいい</c:v>
                </c:pt>
              </c:strCache>
            </c:strRef>
          </c:tx>
          <c:spPr>
            <a:solidFill>
              <a:schemeClr val="accent1">
                <a:lumMod val="20000"/>
                <a:lumOff val="80000"/>
              </a:schemeClr>
            </a:solidFill>
            <a:ln>
              <a:solidFill>
                <a:schemeClr val="accent1"/>
              </a:solidFill>
            </a:ln>
            <a:effectLst/>
          </c:spPr>
          <c:invertIfNegative val="0"/>
          <c:dLbls>
            <c:dLbl>
              <c:idx val="2"/>
              <c:layout>
                <c:manualLayout>
                  <c:x val="0"/>
                  <c:y val="-3.43588308797624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911-4084-88C8-E8784BC71FDA}"/>
                </c:ext>
              </c:extLst>
            </c:dLbl>
            <c:dLbl>
              <c:idx val="4"/>
              <c:layout>
                <c:manualLayout>
                  <c:x val="6.2507208279973343E-3"/>
                  <c:y val="8.1175376153163863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911-4084-88C8-E8784BC71FD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'105【Q73】'!$C$36:$C$38</c:f>
              <c:strCache>
                <c:ptCount val="3"/>
                <c:pt idx="0">
                  <c:v>男性・管理職/総合職(n=180)</c:v>
                </c:pt>
                <c:pt idx="1">
                  <c:v>女性・管理職/総合職(n=82)</c:v>
                </c:pt>
                <c:pt idx="2">
                  <c:v>女性・一般職(n=138)</c:v>
                </c:pt>
              </c:strCache>
            </c:strRef>
          </c:cat>
          <c:val>
            <c:numRef>
              <c:f>'105【Q73】'!$E$36:$E$38</c:f>
              <c:numCache>
                <c:formatCode>0.0_ </c:formatCode>
                <c:ptCount val="3"/>
                <c:pt idx="0">
                  <c:v>16.111111111111111</c:v>
                </c:pt>
                <c:pt idx="1">
                  <c:v>19.512195121951219</c:v>
                </c:pt>
                <c:pt idx="2">
                  <c:v>21.739130434782609</c:v>
                </c:pt>
              </c:numCache>
            </c:numRef>
          </c:val>
          <c:extLst>
            <c:ext xmlns:c16="http://schemas.microsoft.com/office/drawing/2014/chart" uri="{C3380CC4-5D6E-409C-BE32-E72D297353CC}">
              <c16:uniqueId val="{00000003-6911-4084-88C8-E8784BC71FDA}"/>
            </c:ext>
          </c:extLst>
        </c:ser>
        <c:ser>
          <c:idx val="2"/>
          <c:order val="2"/>
          <c:tx>
            <c:strRef>
              <c:f>'105【Q73】'!$F$35</c:f>
              <c:strCache>
                <c:ptCount val="1"/>
                <c:pt idx="0">
                  <c:v>評価は必要ではない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'105【Q73】'!$C$36:$C$38</c:f>
              <c:strCache>
                <c:ptCount val="3"/>
                <c:pt idx="0">
                  <c:v>男性・管理職/総合職(n=180)</c:v>
                </c:pt>
                <c:pt idx="1">
                  <c:v>女性・管理職/総合職(n=82)</c:v>
                </c:pt>
                <c:pt idx="2">
                  <c:v>女性・一般職(n=138)</c:v>
                </c:pt>
              </c:strCache>
            </c:strRef>
          </c:cat>
          <c:val>
            <c:numRef>
              <c:f>'105【Q73】'!$F$36:$F$38</c:f>
              <c:numCache>
                <c:formatCode>0.0_ </c:formatCode>
                <c:ptCount val="3"/>
                <c:pt idx="0">
                  <c:v>19.444444444444446</c:v>
                </c:pt>
                <c:pt idx="1">
                  <c:v>19.512195121951219</c:v>
                </c:pt>
                <c:pt idx="2">
                  <c:v>16.666666666666664</c:v>
                </c:pt>
              </c:numCache>
            </c:numRef>
          </c:val>
          <c:extLst>
            <c:ext xmlns:c16="http://schemas.microsoft.com/office/drawing/2014/chart" uri="{C3380CC4-5D6E-409C-BE32-E72D297353CC}">
              <c16:uniqueId val="{00000004-6911-4084-88C8-E8784BC71FDA}"/>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majorUnit val="0.2"/>
      </c:valAx>
      <c:spPr>
        <a:noFill/>
        <a:ln>
          <a:noFill/>
        </a:ln>
        <a:effectLst/>
      </c:spPr>
    </c:plotArea>
    <c:legend>
      <c:legendPos val="b"/>
      <c:layout>
        <c:manualLayout>
          <c:xMode val="edge"/>
          <c:yMode val="edge"/>
          <c:x val="1.5935185185185182E-3"/>
          <c:y val="0.79437473541613757"/>
          <c:w val="0.99840648148148148"/>
          <c:h val="0.2056252645838625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50481481481478"/>
          <c:y val="0.17024662979179542"/>
          <c:w val="0.80691111111111125"/>
          <c:h val="0.29136539587414434"/>
        </c:manualLayout>
      </c:layout>
      <c:barChart>
        <c:barDir val="bar"/>
        <c:grouping val="percentStacked"/>
        <c:varyColors val="0"/>
        <c:ser>
          <c:idx val="0"/>
          <c:order val="0"/>
          <c:tx>
            <c:strRef>
              <c:f>'10【SQ7S1】'!$D$35</c:f>
              <c:strCache>
                <c:ptCount val="1"/>
                <c:pt idx="0">
                  <c:v>総務・人事・CSR・法務・経営企画</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'10【SQ7S1】'!$D$36:$D$38</c:f>
              <c:numCache>
                <c:formatCode>0.0_ </c:formatCode>
                <c:ptCount val="3"/>
                <c:pt idx="0">
                  <c:v>17.222222222222221</c:v>
                </c:pt>
                <c:pt idx="1">
                  <c:v>10.975609756097562</c:v>
                </c:pt>
                <c:pt idx="2">
                  <c:v>15.217391304347828</c:v>
                </c:pt>
              </c:numCache>
            </c:numRef>
          </c:val>
          <c:extLst>
            <c:ext xmlns:c16="http://schemas.microsoft.com/office/drawing/2014/chart" uri="{C3380CC4-5D6E-409C-BE32-E72D297353CC}">
              <c16:uniqueId val="{00000000-8B57-4641-AFF5-525E7A5C586E}"/>
            </c:ext>
          </c:extLst>
        </c:ser>
        <c:ser>
          <c:idx val="1"/>
          <c:order val="1"/>
          <c:tx>
            <c:strRef>
              <c:f>'10【SQ7S1】'!$E$35</c:f>
              <c:strCache>
                <c:ptCount val="1"/>
                <c:pt idx="0">
                  <c:v>経理・財務</c:v>
                </c:pt>
              </c:strCache>
            </c:strRef>
          </c:tx>
          <c:spPr>
            <a:solidFill>
              <a:schemeClr val="accent1">
                <a:lumMod val="20000"/>
                <a:lumOff val="80000"/>
              </a:schemeClr>
            </a:solidFill>
            <a:ln>
              <a:solidFill>
                <a:schemeClr val="accent1"/>
              </a:solidFill>
            </a:ln>
            <a:effectLst/>
          </c:spPr>
          <c:invertIfNegative val="0"/>
          <c:dLbls>
            <c:dLbl>
              <c:idx val="0"/>
              <c:layout>
                <c:manualLayout>
                  <c:x val="0"/>
                  <c:y val="1.17217786237388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B57-4641-AFF5-525E7A5C586E}"/>
                </c:ext>
              </c:extLst>
            </c:dLbl>
            <c:dLbl>
              <c:idx val="1"/>
              <c:layout>
                <c:manualLayout>
                  <c:x val="9.4074074074074077E-3"/>
                  <c:y val="4.1559331535506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B57-4641-AFF5-525E7A5C586E}"/>
                </c:ext>
              </c:extLst>
            </c:dLbl>
            <c:dLbl>
              <c:idx val="2"/>
              <c:layout>
                <c:manualLayout>
                  <c:x val="4.7037037037036822E-3"/>
                  <c:y val="3.8004741116391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B57-4641-AFF5-525E7A5C586E}"/>
                </c:ext>
              </c:extLst>
            </c:dLbl>
            <c:dLbl>
              <c:idx val="3"/>
              <c:layout>
                <c:manualLayout>
                  <c:x val="9.4074074074073852E-3"/>
                  <c:y val="3.8096511094940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B57-4641-AFF5-525E7A5C586E}"/>
                </c:ext>
              </c:extLst>
            </c:dLbl>
            <c:dLbl>
              <c:idx val="4"/>
              <c:layout>
                <c:manualLayout>
                  <c:x val="0"/>
                  <c:y val="3.8004741116391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B57-4641-AFF5-525E7A5C586E}"/>
                </c:ext>
              </c:extLst>
            </c:dLbl>
            <c:dLbl>
              <c:idx val="5"/>
              <c:layout>
                <c:manualLayout>
                  <c:x val="4.7037037037037039E-3"/>
                  <c:y val="4.1172301625974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B57-4641-AFF5-525E7A5C586E}"/>
                </c:ext>
              </c:extLst>
            </c:dLbl>
            <c:dLbl>
              <c:idx val="6"/>
              <c:layout>
                <c:manualLayout>
                  <c:x val="4.7037037037037039E-3"/>
                  <c:y val="3.8004741116391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B57-4641-AFF5-525E7A5C58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'10【SQ7S1】'!$E$36:$E$38</c:f>
              <c:numCache>
                <c:formatCode>0.0_ </c:formatCode>
                <c:ptCount val="3"/>
                <c:pt idx="0">
                  <c:v>1.6666666666666667</c:v>
                </c:pt>
                <c:pt idx="1">
                  <c:v>3.6585365853658534</c:v>
                </c:pt>
                <c:pt idx="2">
                  <c:v>6.5217391304347823</c:v>
                </c:pt>
              </c:numCache>
            </c:numRef>
          </c:val>
          <c:extLst>
            <c:ext xmlns:c16="http://schemas.microsoft.com/office/drawing/2014/chart" uri="{C3380CC4-5D6E-409C-BE32-E72D297353CC}">
              <c16:uniqueId val="{00000008-8B57-4641-AFF5-525E7A5C586E}"/>
            </c:ext>
          </c:extLst>
        </c:ser>
        <c:ser>
          <c:idx val="2"/>
          <c:order val="2"/>
          <c:tx>
            <c:strRef>
              <c:f>'10【SQ7S1】'!$F$35</c:f>
              <c:strCache>
                <c:ptCount val="1"/>
                <c:pt idx="0">
                  <c:v>企画・広報・編集・調査</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'10【SQ7S1】'!$F$36:$F$38</c:f>
              <c:numCache>
                <c:formatCode>0.0_ </c:formatCode>
                <c:ptCount val="3"/>
                <c:pt idx="0">
                  <c:v>6.1111111111111107</c:v>
                </c:pt>
                <c:pt idx="1">
                  <c:v>0</c:v>
                </c:pt>
                <c:pt idx="2">
                  <c:v>0.72463768115942029</c:v>
                </c:pt>
              </c:numCache>
            </c:numRef>
          </c:val>
          <c:extLst>
            <c:ext xmlns:c16="http://schemas.microsoft.com/office/drawing/2014/chart" uri="{C3380CC4-5D6E-409C-BE32-E72D297353CC}">
              <c16:uniqueId val="{00000009-8B57-4641-AFF5-525E7A5C586E}"/>
            </c:ext>
          </c:extLst>
        </c:ser>
        <c:ser>
          <c:idx val="3"/>
          <c:order val="3"/>
          <c:tx>
            <c:strRef>
              <c:f>'10【SQ7S1】'!$G$35</c:f>
              <c:strCache>
                <c:ptCount val="1"/>
                <c:pt idx="0">
                  <c:v>営業</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'10【SQ7S1】'!$G$36:$G$38</c:f>
              <c:numCache>
                <c:formatCode>0.0_ </c:formatCode>
                <c:ptCount val="3"/>
                <c:pt idx="0">
                  <c:v>16.111111111111111</c:v>
                </c:pt>
                <c:pt idx="1">
                  <c:v>7.3170731707317067</c:v>
                </c:pt>
                <c:pt idx="2">
                  <c:v>3.6231884057971016</c:v>
                </c:pt>
              </c:numCache>
            </c:numRef>
          </c:val>
          <c:extLst>
            <c:ext xmlns:c16="http://schemas.microsoft.com/office/drawing/2014/chart" uri="{C3380CC4-5D6E-409C-BE32-E72D297353CC}">
              <c16:uniqueId val="{0000000A-8B57-4641-AFF5-525E7A5C586E}"/>
            </c:ext>
          </c:extLst>
        </c:ser>
        <c:ser>
          <c:idx val="4"/>
          <c:order val="4"/>
          <c:tx>
            <c:strRef>
              <c:f>'10【SQ7S1】'!$H$35</c:f>
              <c:strCache>
                <c:ptCount val="1"/>
                <c:pt idx="0">
                  <c:v>営業等の事務</c:v>
                </c:pt>
              </c:strCache>
            </c:strRef>
          </c:tx>
          <c:spPr>
            <a:solidFill>
              <a:srgbClr val="ED7D31"/>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'10【SQ7S1】'!$H$36:$H$38</c:f>
              <c:numCache>
                <c:formatCode>0.0_ </c:formatCode>
                <c:ptCount val="3"/>
                <c:pt idx="0">
                  <c:v>5</c:v>
                </c:pt>
                <c:pt idx="1">
                  <c:v>6.0975609756097562</c:v>
                </c:pt>
                <c:pt idx="2">
                  <c:v>14.492753623188406</c:v>
                </c:pt>
              </c:numCache>
            </c:numRef>
          </c:val>
          <c:extLst>
            <c:ext xmlns:c16="http://schemas.microsoft.com/office/drawing/2014/chart" uri="{C3380CC4-5D6E-409C-BE32-E72D297353CC}">
              <c16:uniqueId val="{0000000B-8B57-4641-AFF5-525E7A5C586E}"/>
            </c:ext>
          </c:extLst>
        </c:ser>
        <c:ser>
          <c:idx val="5"/>
          <c:order val="5"/>
          <c:tx>
            <c:strRef>
              <c:f>'10【SQ7S1】'!$I$35</c:f>
              <c:strCache>
                <c:ptCount val="1"/>
                <c:pt idx="0">
                  <c:v>販売・接客サービス・カスタマーサポート</c:v>
                </c:pt>
              </c:strCache>
            </c:strRef>
          </c:tx>
          <c:spPr>
            <a:solidFill>
              <a:srgbClr val="ED7D31">
                <a:lumMod val="20000"/>
                <a:lumOff val="80000"/>
              </a:srgbClr>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'10【SQ7S1】'!$I$36:$I$38</c:f>
              <c:numCache>
                <c:formatCode>0.0_ </c:formatCode>
                <c:ptCount val="3"/>
                <c:pt idx="0">
                  <c:v>8.3333333333333321</c:v>
                </c:pt>
                <c:pt idx="1">
                  <c:v>35.365853658536587</c:v>
                </c:pt>
                <c:pt idx="2">
                  <c:v>17.391304347826086</c:v>
                </c:pt>
              </c:numCache>
            </c:numRef>
          </c:val>
          <c:extLst>
            <c:ext xmlns:c16="http://schemas.microsoft.com/office/drawing/2014/chart" uri="{C3380CC4-5D6E-409C-BE32-E72D297353CC}">
              <c16:uniqueId val="{0000000C-8B57-4641-AFF5-525E7A5C586E}"/>
            </c:ext>
          </c:extLst>
        </c:ser>
        <c:ser>
          <c:idx val="6"/>
          <c:order val="6"/>
          <c:tx>
            <c:strRef>
              <c:f>'10【SQ7S1】'!$J$35</c:f>
              <c:strCache>
                <c:ptCount val="1"/>
                <c:pt idx="0">
                  <c:v>情報システム</c:v>
                </c:pt>
              </c:strCache>
            </c:strRef>
          </c:tx>
          <c:spPr>
            <a:solidFill>
              <a:sysClr val="window" lastClr="FFFFFF"/>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'10【SQ7S1】'!$J$36:$J$38</c:f>
              <c:numCache>
                <c:formatCode>0.0_ </c:formatCode>
                <c:ptCount val="3"/>
                <c:pt idx="0">
                  <c:v>5</c:v>
                </c:pt>
                <c:pt idx="1">
                  <c:v>1.2195121951219512</c:v>
                </c:pt>
                <c:pt idx="2">
                  <c:v>1.4492753623188406</c:v>
                </c:pt>
              </c:numCache>
            </c:numRef>
          </c:val>
          <c:extLst>
            <c:ext xmlns:c16="http://schemas.microsoft.com/office/drawing/2014/chart" uri="{C3380CC4-5D6E-409C-BE32-E72D297353CC}">
              <c16:uniqueId val="{0000000D-8B57-4641-AFF5-525E7A5C586E}"/>
            </c:ext>
          </c:extLst>
        </c:ser>
        <c:ser>
          <c:idx val="7"/>
          <c:order val="7"/>
          <c:tx>
            <c:strRef>
              <c:f>'10【SQ7S1】'!$K$35</c:f>
              <c:strCache>
                <c:ptCount val="1"/>
                <c:pt idx="0">
                  <c:v>設計・品質管理・生産技術・研究開発・デザイン等</c:v>
                </c:pt>
              </c:strCache>
            </c:strRef>
          </c:tx>
          <c:spPr>
            <a:pattFill prst="narVert">
              <a:fgClr>
                <a:srgbClr val="ED7D31">
                  <a:lumMod val="60000"/>
                  <a:lumOff val="40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'10【SQ7S1】'!$K$36:$K$38</c:f>
              <c:numCache>
                <c:formatCode>0.0_ </c:formatCode>
                <c:ptCount val="3"/>
                <c:pt idx="0">
                  <c:v>15.555555555555555</c:v>
                </c:pt>
                <c:pt idx="1">
                  <c:v>7.3170731707317067</c:v>
                </c:pt>
                <c:pt idx="2">
                  <c:v>2.1739130434782608</c:v>
                </c:pt>
              </c:numCache>
            </c:numRef>
          </c:val>
          <c:extLst>
            <c:ext xmlns:c16="http://schemas.microsoft.com/office/drawing/2014/chart" uri="{C3380CC4-5D6E-409C-BE32-E72D297353CC}">
              <c16:uniqueId val="{0000000E-8B57-4641-AFF5-525E7A5C586E}"/>
            </c:ext>
          </c:extLst>
        </c:ser>
        <c:ser>
          <c:idx val="8"/>
          <c:order val="8"/>
          <c:tx>
            <c:strRef>
              <c:f>'10【SQ7S1】'!$L$35</c:f>
              <c:strCache>
                <c:ptCount val="1"/>
                <c:pt idx="0">
                  <c:v>製造・生産現場の作業</c:v>
                </c:pt>
              </c:strCache>
            </c:strRef>
          </c:tx>
          <c:spPr>
            <a:solidFill>
              <a:srgbClr val="70AD47"/>
            </a:solidFill>
            <a:ln>
              <a:solidFill>
                <a:srgbClr val="0070C0"/>
              </a:solidFill>
            </a:ln>
            <a:effectLst/>
          </c:spPr>
          <c:invertIfNegative val="0"/>
          <c:dLbls>
            <c:dLbl>
              <c:idx val="0"/>
              <c:layout>
                <c:manualLayout>
                  <c:x val="-7.0555555555555554E-3"/>
                  <c:y val="0.1066671356078028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B57-4641-AFF5-525E7A5C586E}"/>
                </c:ext>
              </c:extLst>
            </c:dLbl>
            <c:dLbl>
              <c:idx val="1"/>
              <c:delete val="1"/>
              <c:extLst>
                <c:ext xmlns:c15="http://schemas.microsoft.com/office/drawing/2012/chart" uri="{CE6537A1-D6FC-4f65-9D91-7224C49458BB}"/>
                <c:ext xmlns:c16="http://schemas.microsoft.com/office/drawing/2014/chart" uri="{C3380CC4-5D6E-409C-BE32-E72D297353CC}">
                  <c16:uniqueId val="{00000010-8B57-4641-AFF5-525E7A5C586E}"/>
                </c:ext>
              </c:extLst>
            </c:dLbl>
            <c:dLbl>
              <c:idx val="2"/>
              <c:layout>
                <c:manualLayout>
                  <c:x val="4.7037037037035313E-3"/>
                  <c:y val="3.8004741116391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B57-4641-AFF5-525E7A5C586E}"/>
                </c:ext>
              </c:extLst>
            </c:dLbl>
            <c:dLbl>
              <c:idx val="3"/>
              <c:delete val="1"/>
              <c:extLst>
                <c:ext xmlns:c15="http://schemas.microsoft.com/office/drawing/2012/chart" uri="{CE6537A1-D6FC-4f65-9D91-7224C49458BB}"/>
                <c:ext xmlns:c16="http://schemas.microsoft.com/office/drawing/2014/chart" uri="{C3380CC4-5D6E-409C-BE32-E72D297353CC}">
                  <c16:uniqueId val="{00000012-8B57-4641-AFF5-525E7A5C586E}"/>
                </c:ext>
              </c:extLst>
            </c:dLbl>
            <c:dLbl>
              <c:idx val="4"/>
              <c:layout>
                <c:manualLayout>
                  <c:x val="0"/>
                  <c:y val="4.43388646357903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B57-4641-AFF5-525E7A5C586E}"/>
                </c:ext>
              </c:extLst>
            </c:dLbl>
            <c:dLbl>
              <c:idx val="5"/>
              <c:delete val="1"/>
              <c:extLst>
                <c:ext xmlns:c15="http://schemas.microsoft.com/office/drawing/2012/chart" uri="{CE6537A1-D6FC-4f65-9D91-7224C49458BB}"/>
                <c:ext xmlns:c16="http://schemas.microsoft.com/office/drawing/2014/chart" uri="{C3380CC4-5D6E-409C-BE32-E72D297353CC}">
                  <c16:uniqueId val="{00000014-8B57-4641-AFF5-525E7A5C586E}"/>
                </c:ext>
              </c:extLst>
            </c:dLbl>
            <c:dLbl>
              <c:idx val="6"/>
              <c:layout>
                <c:manualLayout>
                  <c:x val="0"/>
                  <c:y val="4.11718028760910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B57-4641-AFF5-525E7A5C58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'10【SQ7S1】'!$L$36:$L$38</c:f>
              <c:numCache>
                <c:formatCode>0.0_ </c:formatCode>
                <c:ptCount val="3"/>
                <c:pt idx="0">
                  <c:v>2.2222222222222223</c:v>
                </c:pt>
                <c:pt idx="1">
                  <c:v>1.2195121951219512</c:v>
                </c:pt>
                <c:pt idx="2">
                  <c:v>2.1739130434782608</c:v>
                </c:pt>
              </c:numCache>
            </c:numRef>
          </c:val>
          <c:extLst>
            <c:ext xmlns:c16="http://schemas.microsoft.com/office/drawing/2014/chart" uri="{C3380CC4-5D6E-409C-BE32-E72D297353CC}">
              <c16:uniqueId val="{00000016-8B57-4641-AFF5-525E7A5C586E}"/>
            </c:ext>
          </c:extLst>
        </c:ser>
        <c:ser>
          <c:idx val="9"/>
          <c:order val="9"/>
          <c:tx>
            <c:strRef>
              <c:f>'10【SQ7S1】'!$M$35</c:f>
              <c:strCache>
                <c:ptCount val="1"/>
                <c:pt idx="0">
                  <c:v>建設・土木作業</c:v>
                </c:pt>
              </c:strCache>
            </c:strRef>
          </c:tx>
          <c:spPr>
            <a:solidFill>
              <a:srgbClr val="70AD47">
                <a:lumMod val="20000"/>
                <a:lumOff val="80000"/>
              </a:srgbClr>
            </a:solidFill>
            <a:ln>
              <a:solidFill>
                <a:srgbClr val="0070C0"/>
              </a:solidFill>
            </a:ln>
            <a:effectLst/>
          </c:spPr>
          <c:invertIfNegative val="0"/>
          <c:dLbls>
            <c:dLbl>
              <c:idx val="0"/>
              <c:layout>
                <c:manualLayout>
                  <c:x val="2.3518518518518519E-3"/>
                  <c:y val="-0.1066660857395875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8B57-4641-AFF5-525E7A5C58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'10【SQ7S1】'!$M$36:$M$38</c:f>
              <c:numCache>
                <c:formatCode>0.0_ </c:formatCode>
                <c:ptCount val="3"/>
                <c:pt idx="0">
                  <c:v>0.55555555555555558</c:v>
                </c:pt>
                <c:pt idx="1">
                  <c:v>0</c:v>
                </c:pt>
                <c:pt idx="2">
                  <c:v>0</c:v>
                </c:pt>
              </c:numCache>
            </c:numRef>
          </c:val>
          <c:extLst>
            <c:ext xmlns:c16="http://schemas.microsoft.com/office/drawing/2014/chart" uri="{C3380CC4-5D6E-409C-BE32-E72D297353CC}">
              <c16:uniqueId val="{00000018-8B57-4641-AFF5-525E7A5C586E}"/>
            </c:ext>
          </c:extLst>
        </c:ser>
        <c:ser>
          <c:idx val="10"/>
          <c:order val="10"/>
          <c:tx>
            <c:strRef>
              <c:f>'10【SQ7S1】'!$N$35</c:f>
              <c:strCache>
                <c:ptCount val="1"/>
                <c:pt idx="0">
                  <c:v>輸送・運転業務</c:v>
                </c:pt>
              </c:strCache>
            </c:strRef>
          </c:tx>
          <c:spPr>
            <a:solidFill>
              <a:sysClr val="window" lastClr="FFFFFF"/>
            </a:solidFill>
            <a:ln>
              <a:solidFill>
                <a:srgbClr val="0070C0"/>
              </a:solidFill>
            </a:ln>
            <a:effectLst/>
          </c:spPr>
          <c:invertIfNegative val="0"/>
          <c:dLbls>
            <c:dLbl>
              <c:idx val="0"/>
              <c:layout>
                <c:manualLayout>
                  <c:x val="1.4111111111111111E-2"/>
                  <c:y val="0.1066676605419104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8B57-4641-AFF5-525E7A5C586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'10【SQ7S1】'!$N$36:$N$38</c:f>
              <c:numCache>
                <c:formatCode>0.0_ </c:formatCode>
                <c:ptCount val="3"/>
                <c:pt idx="0">
                  <c:v>2.2222222222222223</c:v>
                </c:pt>
                <c:pt idx="1">
                  <c:v>0</c:v>
                </c:pt>
                <c:pt idx="2">
                  <c:v>0.72463768115942029</c:v>
                </c:pt>
              </c:numCache>
            </c:numRef>
          </c:val>
          <c:extLst>
            <c:ext xmlns:c16="http://schemas.microsoft.com/office/drawing/2014/chart" uri="{C3380CC4-5D6E-409C-BE32-E72D297353CC}">
              <c16:uniqueId val="{0000001A-8B57-4641-AFF5-525E7A5C586E}"/>
            </c:ext>
          </c:extLst>
        </c:ser>
        <c:ser>
          <c:idx val="11"/>
          <c:order val="11"/>
          <c:tx>
            <c:strRef>
              <c:f>'10【SQ7S1】'!$O$35</c:f>
              <c:strCache>
                <c:ptCount val="1"/>
                <c:pt idx="0">
                  <c:v>その他</c:v>
                </c:pt>
              </c:strCache>
            </c:strRef>
          </c:tx>
          <c:spPr>
            <a:pattFill prst="ltUpDiag">
              <a:fgClr>
                <a:srgbClr val="70AD47"/>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'10【SQ7S1】'!$C$36:$C$38</c:f>
              <c:strCache>
                <c:ptCount val="3"/>
                <c:pt idx="0">
                  <c:v>男性・管理職/総合職(n=180)</c:v>
                </c:pt>
                <c:pt idx="1">
                  <c:v>女性・管理職/総合職(n=82)</c:v>
                </c:pt>
                <c:pt idx="2">
                  <c:v>女性・一般職(n=138)</c:v>
                </c:pt>
              </c:strCache>
            </c:strRef>
          </c:cat>
          <c:val>
            <c:numRef>
              <c:f>'10【SQ7S1】'!$O$36:$O$38</c:f>
              <c:numCache>
                <c:formatCode>0.0_ </c:formatCode>
                <c:ptCount val="3"/>
                <c:pt idx="0">
                  <c:v>20</c:v>
                </c:pt>
                <c:pt idx="1">
                  <c:v>26.829268292682929</c:v>
                </c:pt>
                <c:pt idx="2">
                  <c:v>35.507246376811594</c:v>
                </c:pt>
              </c:numCache>
            </c:numRef>
          </c:val>
          <c:extLst>
            <c:ext xmlns:c16="http://schemas.microsoft.com/office/drawing/2014/chart" uri="{C3380CC4-5D6E-409C-BE32-E72D297353CC}">
              <c16:uniqueId val="{0000001B-8B57-4641-AFF5-525E7A5C586E}"/>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45751556891700612"/>
          <c:w val="0.99840648148148148"/>
          <c:h val="0.5424844310829938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1371712015721019E-2"/>
          <c:y val="5.1368424837306297E-2"/>
          <c:w val="0.96595992919094587"/>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'11【SQ7S2】'!$F$30:$Q$30</c:f>
              <c:numCache>
                <c:formatCode>0.0_ </c:formatCode>
                <c:ptCount val="12"/>
                <c:pt idx="0">
                  <c:v>12.269938650306749</c:v>
                </c:pt>
                <c:pt idx="1">
                  <c:v>8.5889570552147241</c:v>
                </c:pt>
                <c:pt idx="2">
                  <c:v>7.3619631901840492</c:v>
                </c:pt>
                <c:pt idx="3">
                  <c:v>15.950920245398773</c:v>
                </c:pt>
                <c:pt idx="4">
                  <c:v>8.5889570552147241</c:v>
                </c:pt>
                <c:pt idx="5">
                  <c:v>11.656441717791409</c:v>
                </c:pt>
                <c:pt idx="6">
                  <c:v>2.4539877300613497</c:v>
                </c:pt>
                <c:pt idx="7">
                  <c:v>10.429447852760736</c:v>
                </c:pt>
                <c:pt idx="8">
                  <c:v>0</c:v>
                </c:pt>
                <c:pt idx="9">
                  <c:v>0</c:v>
                </c:pt>
                <c:pt idx="10">
                  <c:v>0</c:v>
                </c:pt>
                <c:pt idx="11">
                  <c:v>22.699386503067483</c:v>
                </c:pt>
              </c:numCache>
            </c:numRef>
          </c:val>
          <c:extLst>
            <c:ext xmlns:c16="http://schemas.microsoft.com/office/drawing/2014/chart" uri="{C3380CC4-5D6E-409C-BE32-E72D297353CC}">
              <c16:uniqueId val="{00000005-9886-4505-A0E8-B3758B5D99CA}"/>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7947247423882E-2"/>
          <c:y val="0.57997547707763775"/>
          <c:w val="0.93756915578227862"/>
          <c:h val="0.34740648747421804"/>
        </c:manualLayout>
      </c:layout>
      <c:barChart>
        <c:barDir val="bar"/>
        <c:grouping val="percentStacked"/>
        <c:varyColors val="0"/>
        <c:ser>
          <c:idx val="0"/>
          <c:order val="0"/>
          <c:tx>
            <c:strRef>
              <c:f>'11【SQ7S2】'!$F$28</c:f>
              <c:strCache>
                <c:ptCount val="1"/>
                <c:pt idx="0">
                  <c:v>総務・人事・CSR・法務・経営企画</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'11【SQ7S2】'!$F$30:$F$33</c:f>
              <c:numCache>
                <c:formatCode>0.0_ </c:formatCode>
                <c:ptCount val="4"/>
                <c:pt idx="0">
                  <c:v>12.269938650306749</c:v>
                </c:pt>
                <c:pt idx="1">
                  <c:v>16</c:v>
                </c:pt>
                <c:pt idx="2">
                  <c:v>5.7142857142857144</c:v>
                </c:pt>
                <c:pt idx="3">
                  <c:v>12.5</c:v>
                </c:pt>
              </c:numCache>
            </c:numRef>
          </c:val>
          <c:extLst>
            <c:ext xmlns:c16="http://schemas.microsoft.com/office/drawing/2014/chart" uri="{C3380CC4-5D6E-409C-BE32-E72D297353CC}">
              <c16:uniqueId val="{00000001-DB37-4299-A57E-34634F483A86}"/>
            </c:ext>
          </c:extLst>
        </c:ser>
        <c:ser>
          <c:idx val="1"/>
          <c:order val="1"/>
          <c:tx>
            <c:strRef>
              <c:f>'11【SQ7S2】'!$G$28</c:f>
              <c:strCache>
                <c:ptCount val="1"/>
                <c:pt idx="0">
                  <c:v>経理・財務</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'11【SQ7S2】'!$G$30:$G$33</c:f>
              <c:numCache>
                <c:formatCode>0.0_ </c:formatCode>
                <c:ptCount val="4"/>
                <c:pt idx="0">
                  <c:v>8.5889570552147241</c:v>
                </c:pt>
                <c:pt idx="1">
                  <c:v>4</c:v>
                </c:pt>
                <c:pt idx="2">
                  <c:v>2.8571428571428572</c:v>
                </c:pt>
                <c:pt idx="3">
                  <c:v>18.75</c:v>
                </c:pt>
              </c:numCache>
            </c:numRef>
          </c:val>
          <c:extLst>
            <c:ext xmlns:c16="http://schemas.microsoft.com/office/drawing/2014/chart" uri="{C3380CC4-5D6E-409C-BE32-E72D297353CC}">
              <c16:uniqueId val="{00000002-DB37-4299-A57E-34634F483A86}"/>
            </c:ext>
          </c:extLst>
        </c:ser>
        <c:ser>
          <c:idx val="2"/>
          <c:order val="2"/>
          <c:tx>
            <c:strRef>
              <c:f>'11【SQ7S2】'!$H$28</c:f>
              <c:strCache>
                <c:ptCount val="1"/>
                <c:pt idx="0">
                  <c:v>企画・広報・編集・調査</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'11【SQ7S2】'!$H$30:$H$33</c:f>
              <c:numCache>
                <c:formatCode>0.0_ </c:formatCode>
                <c:ptCount val="4"/>
                <c:pt idx="0">
                  <c:v>7.3619631901840492</c:v>
                </c:pt>
                <c:pt idx="1">
                  <c:v>13.333333333333334</c:v>
                </c:pt>
                <c:pt idx="2">
                  <c:v>2.8571428571428572</c:v>
                </c:pt>
                <c:pt idx="3">
                  <c:v>2.083333333333333</c:v>
                </c:pt>
              </c:numCache>
            </c:numRef>
          </c:val>
          <c:extLst>
            <c:ext xmlns:c16="http://schemas.microsoft.com/office/drawing/2014/chart" uri="{C3380CC4-5D6E-409C-BE32-E72D297353CC}">
              <c16:uniqueId val="{00000003-DB37-4299-A57E-34634F483A86}"/>
            </c:ext>
          </c:extLst>
        </c:ser>
        <c:ser>
          <c:idx val="3"/>
          <c:order val="3"/>
          <c:tx>
            <c:strRef>
              <c:f>'11【SQ7S2】'!$I$28</c:f>
              <c:strCache>
                <c:ptCount val="1"/>
                <c:pt idx="0">
                  <c:v>営業</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'11【SQ7S2】'!$I$30:$I$33</c:f>
              <c:numCache>
                <c:formatCode>0.0_ </c:formatCode>
                <c:ptCount val="4"/>
                <c:pt idx="0">
                  <c:v>15.950920245398773</c:v>
                </c:pt>
                <c:pt idx="1">
                  <c:v>26.666666666666668</c:v>
                </c:pt>
                <c:pt idx="2">
                  <c:v>8.5714285714285712</c:v>
                </c:pt>
                <c:pt idx="3">
                  <c:v>4.1666666666666661</c:v>
                </c:pt>
              </c:numCache>
            </c:numRef>
          </c:val>
          <c:extLst>
            <c:ext xmlns:c16="http://schemas.microsoft.com/office/drawing/2014/chart" uri="{C3380CC4-5D6E-409C-BE32-E72D297353CC}">
              <c16:uniqueId val="{00000004-DB37-4299-A57E-34634F483A86}"/>
            </c:ext>
          </c:extLst>
        </c:ser>
        <c:ser>
          <c:idx val="4"/>
          <c:order val="4"/>
          <c:tx>
            <c:strRef>
              <c:f>'11【SQ7S2】'!$J$28</c:f>
              <c:strCache>
                <c:ptCount val="1"/>
                <c:pt idx="0">
                  <c:v>営業等の事務</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'11【SQ7S2】'!$J$30:$J$33</c:f>
              <c:numCache>
                <c:formatCode>0.0_ </c:formatCode>
                <c:ptCount val="4"/>
                <c:pt idx="0">
                  <c:v>8.5889570552147241</c:v>
                </c:pt>
                <c:pt idx="1">
                  <c:v>1.3333333333333335</c:v>
                </c:pt>
                <c:pt idx="2">
                  <c:v>11.428571428571429</c:v>
                </c:pt>
                <c:pt idx="3">
                  <c:v>16.666666666666664</c:v>
                </c:pt>
              </c:numCache>
            </c:numRef>
          </c:val>
          <c:extLst>
            <c:ext xmlns:c16="http://schemas.microsoft.com/office/drawing/2014/chart" uri="{C3380CC4-5D6E-409C-BE32-E72D297353CC}">
              <c16:uniqueId val="{00000005-DB37-4299-A57E-34634F483A86}"/>
            </c:ext>
          </c:extLst>
        </c:ser>
        <c:ser>
          <c:idx val="5"/>
          <c:order val="5"/>
          <c:tx>
            <c:strRef>
              <c:f>'11【SQ7S2】'!$K$28</c:f>
              <c:strCache>
                <c:ptCount val="1"/>
                <c:pt idx="0">
                  <c:v>販売・接客サービス・カスタマーサポート</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'11【SQ7S2】'!$K$30:$K$33</c:f>
              <c:numCache>
                <c:formatCode>0.0_ </c:formatCode>
                <c:ptCount val="4"/>
                <c:pt idx="0">
                  <c:v>11.656441717791409</c:v>
                </c:pt>
                <c:pt idx="1">
                  <c:v>4</c:v>
                </c:pt>
                <c:pt idx="2">
                  <c:v>28.571428571428569</c:v>
                </c:pt>
                <c:pt idx="3">
                  <c:v>12.5</c:v>
                </c:pt>
              </c:numCache>
            </c:numRef>
          </c:val>
          <c:extLst>
            <c:ext xmlns:c16="http://schemas.microsoft.com/office/drawing/2014/chart" uri="{C3380CC4-5D6E-409C-BE32-E72D297353CC}">
              <c16:uniqueId val="{00000006-DB37-4299-A57E-34634F483A86}"/>
            </c:ext>
          </c:extLst>
        </c:ser>
        <c:ser>
          <c:idx val="6"/>
          <c:order val="6"/>
          <c:tx>
            <c:strRef>
              <c:f>'11【SQ7S2】'!$L$28</c:f>
              <c:strCache>
                <c:ptCount val="1"/>
                <c:pt idx="0">
                  <c:v>情報システム</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'11【SQ7S2】'!$L$30:$L$33</c:f>
              <c:numCache>
                <c:formatCode>0.0_ </c:formatCode>
                <c:ptCount val="4"/>
                <c:pt idx="0">
                  <c:v>2.4539877300613497</c:v>
                </c:pt>
                <c:pt idx="1">
                  <c:v>5.3333333333333339</c:v>
                </c:pt>
                <c:pt idx="2">
                  <c:v>0</c:v>
                </c:pt>
                <c:pt idx="3">
                  <c:v>0</c:v>
                </c:pt>
              </c:numCache>
            </c:numRef>
          </c:val>
          <c:extLst>
            <c:ext xmlns:c16="http://schemas.microsoft.com/office/drawing/2014/chart" uri="{C3380CC4-5D6E-409C-BE32-E72D297353CC}">
              <c16:uniqueId val="{00000007-DB37-4299-A57E-34634F483A86}"/>
            </c:ext>
          </c:extLst>
        </c:ser>
        <c:ser>
          <c:idx val="7"/>
          <c:order val="7"/>
          <c:tx>
            <c:strRef>
              <c:f>'11【SQ7S2】'!$M$28</c:f>
              <c:strCache>
                <c:ptCount val="1"/>
                <c:pt idx="0">
                  <c:v>設計・品質管理・生産技術・研究開発・デザイン等</c:v>
                </c:pt>
              </c:strCache>
            </c:strRef>
          </c:tx>
          <c:spPr>
            <a:solidFill>
              <a:srgbClr val="B8CCE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'11【SQ7S2】'!$M$30:$M$33</c:f>
              <c:numCache>
                <c:formatCode>0.0_ </c:formatCode>
                <c:ptCount val="4"/>
                <c:pt idx="0">
                  <c:v>10.429447852760736</c:v>
                </c:pt>
                <c:pt idx="1">
                  <c:v>18.666666666666668</c:v>
                </c:pt>
                <c:pt idx="2">
                  <c:v>5.7142857142857144</c:v>
                </c:pt>
                <c:pt idx="3">
                  <c:v>2.083333333333333</c:v>
                </c:pt>
              </c:numCache>
            </c:numRef>
          </c:val>
          <c:extLst>
            <c:ext xmlns:c16="http://schemas.microsoft.com/office/drawing/2014/chart" uri="{C3380CC4-5D6E-409C-BE32-E72D297353CC}">
              <c16:uniqueId val="{00000008-DB37-4299-A57E-34634F483A86}"/>
            </c:ext>
          </c:extLst>
        </c:ser>
        <c:ser>
          <c:idx val="8"/>
          <c:order val="8"/>
          <c:tx>
            <c:strRef>
              <c:f>'11【SQ7S2】'!$N$28</c:f>
              <c:strCache>
                <c:ptCount val="1"/>
                <c:pt idx="0">
                  <c:v>製造・生産現場の作業</c:v>
                </c:pt>
              </c:strCache>
            </c:strRef>
          </c:tx>
          <c:spPr>
            <a:solidFill>
              <a:srgbClr val="E6B8B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'11【SQ7S2】'!$N$30:$N$33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9-DB37-4299-A57E-34634F483A86}"/>
            </c:ext>
          </c:extLst>
        </c:ser>
        <c:ser>
          <c:idx val="9"/>
          <c:order val="9"/>
          <c:tx>
            <c:strRef>
              <c:f>'11【SQ7S2】'!$O$28</c:f>
              <c:strCache>
                <c:ptCount val="1"/>
                <c:pt idx="0">
                  <c:v>建設・土木作業</c:v>
                </c:pt>
              </c:strCache>
            </c:strRef>
          </c:tx>
          <c:spPr>
            <a:solidFill>
              <a:srgbClr val="D8E4B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'11【SQ7S2】'!$O$30:$O$33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A-DB37-4299-A57E-34634F483A86}"/>
            </c:ext>
          </c:extLst>
        </c:ser>
        <c:ser>
          <c:idx val="10"/>
          <c:order val="10"/>
          <c:tx>
            <c:strRef>
              <c:f>'11【SQ7S2】'!$P$28</c:f>
              <c:strCache>
                <c:ptCount val="1"/>
                <c:pt idx="0">
                  <c:v>輸送・運転業務</c:v>
                </c:pt>
              </c:strCache>
            </c:strRef>
          </c:tx>
          <c:spPr>
            <a:solidFill>
              <a:srgbClr val="FCD5B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'11【SQ7S2】'!$P$30:$P$33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B-DB37-4299-A57E-34634F483A86}"/>
            </c:ext>
          </c:extLst>
        </c:ser>
        <c:ser>
          <c:idx val="11"/>
          <c:order val="11"/>
          <c:tx>
            <c:strRef>
              <c:f>'11【SQ7S2】'!$Q$28</c:f>
              <c:strCache>
                <c:ptCount val="1"/>
                <c:pt idx="0">
                  <c:v>その他</c:v>
                </c:pt>
              </c:strCache>
            </c:strRef>
          </c:tx>
          <c:spPr>
            <a:solidFill>
              <a:srgbClr val="B7DEE8"/>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'11【SQ7S2】'!$Q$30:$Q$33</c:f>
              <c:numCache>
                <c:formatCode>0.0_ </c:formatCode>
                <c:ptCount val="4"/>
                <c:pt idx="0">
                  <c:v>22.699386503067483</c:v>
                </c:pt>
                <c:pt idx="1">
                  <c:v>10.666666666666668</c:v>
                </c:pt>
                <c:pt idx="2">
                  <c:v>34.285714285714285</c:v>
                </c:pt>
                <c:pt idx="3">
                  <c:v>31.25</c:v>
                </c:pt>
              </c:numCache>
            </c:numRef>
          </c:val>
          <c:extLst>
            <c:ext xmlns:c16="http://schemas.microsoft.com/office/drawing/2014/chart" uri="{C3380CC4-5D6E-409C-BE32-E72D297353CC}">
              <c16:uniqueId val="{0000000C-DB37-4299-A57E-34634F483A86}"/>
            </c:ext>
          </c:extLst>
        </c:ser>
        <c:dLbls>
          <c:showLegendKey val="0"/>
          <c:showVal val="0"/>
          <c:showCatName val="0"/>
          <c:showSerName val="0"/>
          <c:showPercent val="0"/>
          <c:showBubbleSize val="0"/>
        </c:dLbls>
        <c:gapWidth val="30"/>
        <c:overlap val="100"/>
        <c:axId val="410279232"/>
        <c:axId val="410272992"/>
      </c:barChart>
      <c:catAx>
        <c:axId val="410279232"/>
        <c:scaling>
          <c:orientation val="maxMin"/>
        </c:scaling>
        <c:delete val="1"/>
        <c:axPos val="l"/>
        <c:majorTickMark val="out"/>
        <c:minorTickMark val="none"/>
        <c:tickLblPos val="nextTo"/>
        <c:crossAx val="410272992"/>
        <c:crosses val="autoZero"/>
        <c:auto val="1"/>
        <c:lblAlgn val="ctr"/>
        <c:lblOffset val="100"/>
        <c:tickLblSkip val="3"/>
        <c:tickMarkSkip val="1"/>
        <c:noMultiLvlLbl val="0"/>
      </c:catAx>
      <c:valAx>
        <c:axId val="410272992"/>
        <c:scaling>
          <c:orientation val="minMax"/>
          <c:min val="0"/>
        </c:scaling>
        <c:delete val="1"/>
        <c:axPos val="t"/>
        <c:numFmt formatCode="0%" sourceLinked="1"/>
        <c:majorTickMark val="out"/>
        <c:minorTickMark val="none"/>
        <c:tickLblPos val="nextTo"/>
        <c:crossAx val="410279232"/>
        <c:crossesAt val="1"/>
        <c:crossBetween val="between"/>
      </c:valAx>
      <c:spPr>
        <a:noFill/>
        <a:ln w="25400">
          <a:noFill/>
        </a:ln>
      </c:spPr>
    </c:plotArea>
    <c:legend>
      <c:legendPos val="t"/>
      <c:layout>
        <c:manualLayout>
          <c:xMode val="edge"/>
          <c:yMode val="edge"/>
          <c:x val="1.1821202909784442E-2"/>
          <c:y val="1.8335342394472619E-2"/>
          <c:w val="0.93313620469110947"/>
          <c:h val="0.4979492987130458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50481481481478"/>
          <c:y val="0.17024662979179542"/>
          <c:w val="0.80691111111111125"/>
          <c:h val="0.29136539587414434"/>
        </c:manualLayout>
      </c:layout>
      <c:barChart>
        <c:barDir val="bar"/>
        <c:grouping val="percentStacked"/>
        <c:varyColors val="0"/>
        <c:ser>
          <c:idx val="0"/>
          <c:order val="0"/>
          <c:tx>
            <c:strRef>
              <c:f>'11【SQ7S2】'!$D$35</c:f>
              <c:strCache>
                <c:ptCount val="1"/>
                <c:pt idx="0">
                  <c:v>総務・人事・CSR・法務・経営企画</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'11【SQ7S2】'!$C$36:$C$38</c:f>
              <c:strCache>
                <c:ptCount val="3"/>
                <c:pt idx="0">
                  <c:v>男性・管理職/総合職(n=75)</c:v>
                </c:pt>
                <c:pt idx="1">
                  <c:v>女性・管理職/総合職(n=35)</c:v>
                </c:pt>
                <c:pt idx="2">
                  <c:v>女性・一般職(n=48)</c:v>
                </c:pt>
              </c:strCache>
            </c:strRef>
          </c:cat>
          <c:val>
            <c:numRef>
              <c:f>'11【SQ7S2】'!$D$36:$D$38</c:f>
              <c:numCache>
                <c:formatCode>0.0_ </c:formatCode>
                <c:ptCount val="3"/>
                <c:pt idx="0">
                  <c:v>16</c:v>
                </c:pt>
                <c:pt idx="1">
                  <c:v>5.7142857142857144</c:v>
                </c:pt>
                <c:pt idx="2">
                  <c:v>12.5</c:v>
                </c:pt>
              </c:numCache>
            </c:numRef>
          </c:val>
          <c:extLst>
            <c:ext xmlns:c16="http://schemas.microsoft.com/office/drawing/2014/chart" uri="{C3380CC4-5D6E-409C-BE32-E72D297353CC}">
              <c16:uniqueId val="{00000000-D220-4AA7-AA2D-83ABE63FED32}"/>
            </c:ext>
          </c:extLst>
        </c:ser>
        <c:ser>
          <c:idx val="1"/>
          <c:order val="1"/>
          <c:tx>
            <c:strRef>
              <c:f>'11【SQ7S2】'!$E$35</c:f>
              <c:strCache>
                <c:ptCount val="1"/>
                <c:pt idx="0">
                  <c:v>経理・財務</c:v>
                </c:pt>
              </c:strCache>
            </c:strRef>
          </c:tx>
          <c:spPr>
            <a:solidFill>
              <a:schemeClr val="accent1">
                <a:lumMod val="20000"/>
                <a:lumOff val="80000"/>
              </a:schemeClr>
            </a:solidFill>
            <a:ln>
              <a:solidFill>
                <a:schemeClr val="accent1"/>
              </a:solidFill>
            </a:ln>
            <a:effectLst/>
          </c:spPr>
          <c:invertIfNegative val="0"/>
          <c:dLbls>
            <c:dLbl>
              <c:idx val="0"/>
              <c:layout>
                <c:manualLayout>
                  <c:x val="0"/>
                  <c:y val="1.172177862373886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220-4AA7-AA2D-83ABE63FED32}"/>
                </c:ext>
              </c:extLst>
            </c:dLbl>
            <c:dLbl>
              <c:idx val="1"/>
              <c:layout>
                <c:manualLayout>
                  <c:x val="9.4074074074074077E-3"/>
                  <c:y val="4.15593315355062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220-4AA7-AA2D-83ABE63FED32}"/>
                </c:ext>
              </c:extLst>
            </c:dLbl>
            <c:dLbl>
              <c:idx val="2"/>
              <c:layout>
                <c:manualLayout>
                  <c:x val="4.7037037037036822E-3"/>
                  <c:y val="3.8004741116391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220-4AA7-AA2D-83ABE63FED32}"/>
                </c:ext>
              </c:extLst>
            </c:dLbl>
            <c:dLbl>
              <c:idx val="3"/>
              <c:layout>
                <c:manualLayout>
                  <c:x val="9.4074074074073852E-3"/>
                  <c:y val="3.80965110949404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220-4AA7-AA2D-83ABE63FED32}"/>
                </c:ext>
              </c:extLst>
            </c:dLbl>
            <c:dLbl>
              <c:idx val="4"/>
              <c:layout>
                <c:manualLayout>
                  <c:x val="0"/>
                  <c:y val="3.8004741116391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220-4AA7-AA2D-83ABE63FED32}"/>
                </c:ext>
              </c:extLst>
            </c:dLbl>
            <c:dLbl>
              <c:idx val="5"/>
              <c:layout>
                <c:manualLayout>
                  <c:x val="4.7037037037037039E-3"/>
                  <c:y val="4.117230162597449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220-4AA7-AA2D-83ABE63FED32}"/>
                </c:ext>
              </c:extLst>
            </c:dLbl>
            <c:dLbl>
              <c:idx val="6"/>
              <c:layout>
                <c:manualLayout>
                  <c:x val="4.7037037037037039E-3"/>
                  <c:y val="3.80047411163917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220-4AA7-AA2D-83ABE63FED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'11【SQ7S2】'!$C$36:$C$38</c:f>
              <c:strCache>
                <c:ptCount val="3"/>
                <c:pt idx="0">
                  <c:v>男性・管理職/総合職(n=75)</c:v>
                </c:pt>
                <c:pt idx="1">
                  <c:v>女性・管理職/総合職(n=35)</c:v>
                </c:pt>
                <c:pt idx="2">
                  <c:v>女性・一般職(n=48)</c:v>
                </c:pt>
              </c:strCache>
            </c:strRef>
          </c:cat>
          <c:val>
            <c:numRef>
              <c:f>'11【SQ7S2】'!$E$36:$E$38</c:f>
              <c:numCache>
                <c:formatCode>0.0_ </c:formatCode>
                <c:ptCount val="3"/>
                <c:pt idx="0">
                  <c:v>4</c:v>
                </c:pt>
                <c:pt idx="1">
                  <c:v>2.8571428571428572</c:v>
                </c:pt>
                <c:pt idx="2">
                  <c:v>18.75</c:v>
                </c:pt>
              </c:numCache>
            </c:numRef>
          </c:val>
          <c:extLst>
            <c:ext xmlns:c16="http://schemas.microsoft.com/office/drawing/2014/chart" uri="{C3380CC4-5D6E-409C-BE32-E72D297353CC}">
              <c16:uniqueId val="{00000008-D220-4AA7-AA2D-83ABE63FED32}"/>
            </c:ext>
          </c:extLst>
        </c:ser>
        <c:ser>
          <c:idx val="2"/>
          <c:order val="2"/>
          <c:tx>
            <c:strRef>
              <c:f>'11【SQ7S2】'!$F$35</c:f>
              <c:strCache>
                <c:ptCount val="1"/>
                <c:pt idx="0">
                  <c:v>企画・広報・編集・調査</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'11【SQ7S2】'!$C$36:$C$38</c:f>
              <c:strCache>
                <c:ptCount val="3"/>
                <c:pt idx="0">
                  <c:v>男性・管理職/総合職(n=75)</c:v>
                </c:pt>
                <c:pt idx="1">
                  <c:v>女性・管理職/総合職(n=35)</c:v>
                </c:pt>
                <c:pt idx="2">
                  <c:v>女性・一般職(n=48)</c:v>
                </c:pt>
              </c:strCache>
            </c:strRef>
          </c:cat>
          <c:val>
            <c:numRef>
              <c:f>'11【SQ7S2】'!$F$36:$F$38</c:f>
              <c:numCache>
                <c:formatCode>0.0_ </c:formatCode>
                <c:ptCount val="3"/>
                <c:pt idx="0">
                  <c:v>13.333333333333334</c:v>
                </c:pt>
                <c:pt idx="1">
                  <c:v>2.8571428571428572</c:v>
                </c:pt>
                <c:pt idx="2">
                  <c:v>2.083333333333333</c:v>
                </c:pt>
              </c:numCache>
            </c:numRef>
          </c:val>
          <c:extLst>
            <c:ext xmlns:c16="http://schemas.microsoft.com/office/drawing/2014/chart" uri="{C3380CC4-5D6E-409C-BE32-E72D297353CC}">
              <c16:uniqueId val="{00000009-D220-4AA7-AA2D-83ABE63FED32}"/>
            </c:ext>
          </c:extLst>
        </c:ser>
        <c:ser>
          <c:idx val="3"/>
          <c:order val="3"/>
          <c:tx>
            <c:strRef>
              <c:f>'11【SQ7S2】'!$G$35</c:f>
              <c:strCache>
                <c:ptCount val="1"/>
                <c:pt idx="0">
                  <c:v>営業</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'11【SQ7S2】'!$C$36:$C$38</c:f>
              <c:strCache>
                <c:ptCount val="3"/>
                <c:pt idx="0">
                  <c:v>男性・管理職/総合職(n=75)</c:v>
                </c:pt>
                <c:pt idx="1">
                  <c:v>女性・管理職/総合職(n=35)</c:v>
                </c:pt>
                <c:pt idx="2">
                  <c:v>女性・一般職(n=48)</c:v>
                </c:pt>
              </c:strCache>
            </c:strRef>
          </c:cat>
          <c:val>
            <c:numRef>
              <c:f>'11【SQ7S2】'!$G$36:$G$38</c:f>
              <c:numCache>
                <c:formatCode>0.0_ </c:formatCode>
                <c:ptCount val="3"/>
                <c:pt idx="0">
                  <c:v>26.666666666666668</c:v>
                </c:pt>
                <c:pt idx="1">
                  <c:v>8.5714285714285712</c:v>
                </c:pt>
                <c:pt idx="2">
                  <c:v>4.1666666666666661</c:v>
                </c:pt>
              </c:numCache>
            </c:numRef>
          </c:val>
          <c:extLst>
            <c:ext xmlns:c16="http://schemas.microsoft.com/office/drawing/2014/chart" uri="{C3380CC4-5D6E-409C-BE32-E72D297353CC}">
              <c16:uniqueId val="{0000000A-D220-4AA7-AA2D-83ABE63FED32}"/>
            </c:ext>
          </c:extLst>
        </c:ser>
        <c:ser>
          <c:idx val="4"/>
          <c:order val="4"/>
          <c:tx>
            <c:strRef>
              <c:f>'11【SQ7S2】'!$H$35</c:f>
              <c:strCache>
                <c:ptCount val="1"/>
                <c:pt idx="0">
                  <c:v>営業等の事務</c:v>
                </c:pt>
              </c:strCache>
            </c:strRef>
          </c:tx>
          <c:spPr>
            <a:solidFill>
              <a:srgbClr val="ED7D31"/>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'11【SQ7S2】'!$C$36:$C$38</c:f>
              <c:strCache>
                <c:ptCount val="3"/>
                <c:pt idx="0">
                  <c:v>男性・管理職/総合職(n=75)</c:v>
                </c:pt>
                <c:pt idx="1">
                  <c:v>女性・管理職/総合職(n=35)</c:v>
                </c:pt>
                <c:pt idx="2">
                  <c:v>女性・一般職(n=48)</c:v>
                </c:pt>
              </c:strCache>
            </c:strRef>
          </c:cat>
          <c:val>
            <c:numRef>
              <c:f>'11【SQ7S2】'!$H$36:$H$38</c:f>
              <c:numCache>
                <c:formatCode>0.0_ </c:formatCode>
                <c:ptCount val="3"/>
                <c:pt idx="0">
                  <c:v>1.3333333333333335</c:v>
                </c:pt>
                <c:pt idx="1">
                  <c:v>11.428571428571429</c:v>
                </c:pt>
                <c:pt idx="2">
                  <c:v>16.666666666666664</c:v>
                </c:pt>
              </c:numCache>
            </c:numRef>
          </c:val>
          <c:extLst>
            <c:ext xmlns:c16="http://schemas.microsoft.com/office/drawing/2014/chart" uri="{C3380CC4-5D6E-409C-BE32-E72D297353CC}">
              <c16:uniqueId val="{0000000B-D220-4AA7-AA2D-83ABE63FED32}"/>
            </c:ext>
          </c:extLst>
        </c:ser>
        <c:ser>
          <c:idx val="5"/>
          <c:order val="5"/>
          <c:tx>
            <c:strRef>
              <c:f>'11【SQ7S2】'!$I$35</c:f>
              <c:strCache>
                <c:ptCount val="1"/>
                <c:pt idx="0">
                  <c:v>販売・接客サービス・カスタマーサポート</c:v>
                </c:pt>
              </c:strCache>
            </c:strRef>
          </c:tx>
          <c:spPr>
            <a:solidFill>
              <a:srgbClr val="ED7D31">
                <a:lumMod val="20000"/>
                <a:lumOff val="80000"/>
              </a:srgbClr>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'11【SQ7S2】'!$C$36:$C$38</c:f>
              <c:strCache>
                <c:ptCount val="3"/>
                <c:pt idx="0">
                  <c:v>男性・管理職/総合職(n=75)</c:v>
                </c:pt>
                <c:pt idx="1">
                  <c:v>女性・管理職/総合職(n=35)</c:v>
                </c:pt>
                <c:pt idx="2">
                  <c:v>女性・一般職(n=48)</c:v>
                </c:pt>
              </c:strCache>
            </c:strRef>
          </c:cat>
          <c:val>
            <c:numRef>
              <c:f>'11【SQ7S2】'!$I$36:$I$38</c:f>
              <c:numCache>
                <c:formatCode>0.0_ </c:formatCode>
                <c:ptCount val="3"/>
                <c:pt idx="0">
                  <c:v>4</c:v>
                </c:pt>
                <c:pt idx="1">
                  <c:v>28.571428571428569</c:v>
                </c:pt>
                <c:pt idx="2">
                  <c:v>12.5</c:v>
                </c:pt>
              </c:numCache>
            </c:numRef>
          </c:val>
          <c:extLst>
            <c:ext xmlns:c16="http://schemas.microsoft.com/office/drawing/2014/chart" uri="{C3380CC4-5D6E-409C-BE32-E72D297353CC}">
              <c16:uniqueId val="{0000000C-D220-4AA7-AA2D-83ABE63FED32}"/>
            </c:ext>
          </c:extLst>
        </c:ser>
        <c:ser>
          <c:idx val="6"/>
          <c:order val="6"/>
          <c:tx>
            <c:strRef>
              <c:f>'11【SQ7S2】'!$J$35</c:f>
              <c:strCache>
                <c:ptCount val="1"/>
                <c:pt idx="0">
                  <c:v>情報システム</c:v>
                </c:pt>
              </c:strCache>
            </c:strRef>
          </c:tx>
          <c:spPr>
            <a:solidFill>
              <a:sysClr val="window" lastClr="FFFFFF"/>
            </a:solidFill>
            <a:ln>
              <a:solidFill>
                <a:srgbClr val="5B9BD5"/>
              </a:solidFill>
            </a:ln>
            <a:effectLst/>
          </c:spPr>
          <c:invertIfNegative val="0"/>
          <c:dLbls>
            <c:dLbl>
              <c:idx val="0"/>
              <c:layout>
                <c:manualLayout>
                  <c:x val="0"/>
                  <c:y val="9.411753081052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220-4AA7-AA2D-83ABE63FED3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'11【SQ7S2】'!$C$36:$C$38</c:f>
              <c:strCache>
                <c:ptCount val="3"/>
                <c:pt idx="0">
                  <c:v>男性・管理職/総合職(n=75)</c:v>
                </c:pt>
                <c:pt idx="1">
                  <c:v>女性・管理職/総合職(n=35)</c:v>
                </c:pt>
                <c:pt idx="2">
                  <c:v>女性・一般職(n=48)</c:v>
                </c:pt>
              </c:strCache>
            </c:strRef>
          </c:cat>
          <c:val>
            <c:numRef>
              <c:f>'11【SQ7S2】'!$J$36:$J$38</c:f>
              <c:numCache>
                <c:formatCode>0.0_ </c:formatCode>
                <c:ptCount val="3"/>
                <c:pt idx="0">
                  <c:v>5.3333333333333339</c:v>
                </c:pt>
                <c:pt idx="1">
                  <c:v>0</c:v>
                </c:pt>
                <c:pt idx="2">
                  <c:v>0</c:v>
                </c:pt>
              </c:numCache>
            </c:numRef>
          </c:val>
          <c:extLst>
            <c:ext xmlns:c16="http://schemas.microsoft.com/office/drawing/2014/chart" uri="{C3380CC4-5D6E-409C-BE32-E72D297353CC}">
              <c16:uniqueId val="{0000000E-D220-4AA7-AA2D-83ABE63FED32}"/>
            </c:ext>
          </c:extLst>
        </c:ser>
        <c:ser>
          <c:idx val="7"/>
          <c:order val="7"/>
          <c:tx>
            <c:strRef>
              <c:f>'11【SQ7S2】'!$K$35</c:f>
              <c:strCache>
                <c:ptCount val="1"/>
                <c:pt idx="0">
                  <c:v>設計・品質管理・生産技術・研究開発・デザイン等</c:v>
                </c:pt>
              </c:strCache>
            </c:strRef>
          </c:tx>
          <c:spPr>
            <a:pattFill prst="narVert">
              <a:fgClr>
                <a:srgbClr val="ED7D31">
                  <a:lumMod val="60000"/>
                  <a:lumOff val="40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'11【SQ7S2】'!$C$36:$C$38</c:f>
              <c:strCache>
                <c:ptCount val="3"/>
                <c:pt idx="0">
                  <c:v>男性・管理職/総合職(n=75)</c:v>
                </c:pt>
                <c:pt idx="1">
                  <c:v>女性・管理職/総合職(n=35)</c:v>
                </c:pt>
                <c:pt idx="2">
                  <c:v>女性・一般職(n=48)</c:v>
                </c:pt>
              </c:strCache>
            </c:strRef>
          </c:cat>
          <c:val>
            <c:numRef>
              <c:f>'11【SQ7S2】'!$K$36:$K$38</c:f>
              <c:numCache>
                <c:formatCode>0.0_ </c:formatCode>
                <c:ptCount val="3"/>
                <c:pt idx="0">
                  <c:v>18.666666666666668</c:v>
                </c:pt>
                <c:pt idx="1">
                  <c:v>5.7142857142857144</c:v>
                </c:pt>
                <c:pt idx="2">
                  <c:v>2.083333333333333</c:v>
                </c:pt>
              </c:numCache>
            </c:numRef>
          </c:val>
          <c:extLst>
            <c:ext xmlns:c16="http://schemas.microsoft.com/office/drawing/2014/chart" uri="{C3380CC4-5D6E-409C-BE32-E72D297353CC}">
              <c16:uniqueId val="{0000000F-D220-4AA7-AA2D-83ABE63FED32}"/>
            </c:ext>
          </c:extLst>
        </c:ser>
        <c:ser>
          <c:idx val="8"/>
          <c:order val="8"/>
          <c:tx>
            <c:strRef>
              <c:f>'11【SQ7S2】'!$L$35</c:f>
              <c:strCache>
                <c:ptCount val="1"/>
                <c:pt idx="0">
                  <c:v>製造・生産現場の作業</c:v>
                </c:pt>
              </c:strCache>
            </c:strRef>
          </c:tx>
          <c:spPr>
            <a:solidFill>
              <a:srgbClr val="70AD47"/>
            </a:solidFill>
            <a:ln>
              <a:solidFill>
                <a:srgbClr val="0070C0"/>
              </a:solidFill>
            </a:ln>
            <a:effectLst/>
          </c:spPr>
          <c:invertIfNegative val="0"/>
          <c:cat>
            <c:strRef>
              <c:f>'11【SQ7S2】'!$C$36:$C$38</c:f>
              <c:strCache>
                <c:ptCount val="3"/>
                <c:pt idx="0">
                  <c:v>男性・管理職/総合職(n=75)</c:v>
                </c:pt>
                <c:pt idx="1">
                  <c:v>女性・管理職/総合職(n=35)</c:v>
                </c:pt>
                <c:pt idx="2">
                  <c:v>女性・一般職(n=48)</c:v>
                </c:pt>
              </c:strCache>
            </c:strRef>
          </c:cat>
          <c:val>
            <c:numRef>
              <c:f>'11【SQ7S2】'!$L$36:$L$38</c:f>
              <c:numCache>
                <c:formatCode>0.0_ </c:formatCode>
                <c:ptCount val="3"/>
                <c:pt idx="0">
                  <c:v>0</c:v>
                </c:pt>
                <c:pt idx="1">
                  <c:v>0</c:v>
                </c:pt>
                <c:pt idx="2">
                  <c:v>0</c:v>
                </c:pt>
              </c:numCache>
            </c:numRef>
          </c:val>
          <c:extLst>
            <c:ext xmlns:c16="http://schemas.microsoft.com/office/drawing/2014/chart" uri="{C3380CC4-5D6E-409C-BE32-E72D297353CC}">
              <c16:uniqueId val="{00000010-D220-4AA7-AA2D-83ABE63FED32}"/>
            </c:ext>
          </c:extLst>
        </c:ser>
        <c:ser>
          <c:idx val="9"/>
          <c:order val="9"/>
          <c:tx>
            <c:strRef>
              <c:f>'11【SQ7S2】'!$M$35</c:f>
              <c:strCache>
                <c:ptCount val="1"/>
                <c:pt idx="0">
                  <c:v>建設・土木作業</c:v>
                </c:pt>
              </c:strCache>
            </c:strRef>
          </c:tx>
          <c:spPr>
            <a:solidFill>
              <a:srgbClr val="70AD47">
                <a:lumMod val="20000"/>
                <a:lumOff val="80000"/>
              </a:srgbClr>
            </a:solidFill>
            <a:ln>
              <a:solidFill>
                <a:srgbClr val="0070C0"/>
              </a:solidFill>
            </a:ln>
            <a:effectLst/>
          </c:spPr>
          <c:invertIfNegative val="0"/>
          <c:cat>
            <c:strRef>
              <c:f>'11【SQ7S2】'!$C$36:$C$38</c:f>
              <c:strCache>
                <c:ptCount val="3"/>
                <c:pt idx="0">
                  <c:v>男性・管理職/総合職(n=75)</c:v>
                </c:pt>
                <c:pt idx="1">
                  <c:v>女性・管理職/総合職(n=35)</c:v>
                </c:pt>
                <c:pt idx="2">
                  <c:v>女性・一般職(n=48)</c:v>
                </c:pt>
              </c:strCache>
            </c:strRef>
          </c:cat>
          <c:val>
            <c:numRef>
              <c:f>'11【SQ7S2】'!$M$36:$M$38</c:f>
              <c:numCache>
                <c:formatCode>0.0_ </c:formatCode>
                <c:ptCount val="3"/>
                <c:pt idx="0">
                  <c:v>0</c:v>
                </c:pt>
                <c:pt idx="1">
                  <c:v>0</c:v>
                </c:pt>
                <c:pt idx="2">
                  <c:v>0</c:v>
                </c:pt>
              </c:numCache>
            </c:numRef>
          </c:val>
          <c:extLst>
            <c:ext xmlns:c16="http://schemas.microsoft.com/office/drawing/2014/chart" uri="{C3380CC4-5D6E-409C-BE32-E72D297353CC}">
              <c16:uniqueId val="{00000011-D220-4AA7-AA2D-83ABE63FED32}"/>
            </c:ext>
          </c:extLst>
        </c:ser>
        <c:ser>
          <c:idx val="10"/>
          <c:order val="10"/>
          <c:tx>
            <c:strRef>
              <c:f>'11【SQ7S2】'!$N$35</c:f>
              <c:strCache>
                <c:ptCount val="1"/>
                <c:pt idx="0">
                  <c:v>輸送・運転業務</c:v>
                </c:pt>
              </c:strCache>
            </c:strRef>
          </c:tx>
          <c:spPr>
            <a:solidFill>
              <a:sysClr val="window" lastClr="FFFFFF"/>
            </a:solidFill>
            <a:ln>
              <a:solidFill>
                <a:srgbClr val="0070C0"/>
              </a:solidFill>
            </a:ln>
            <a:effectLst/>
          </c:spPr>
          <c:invertIfNegative val="0"/>
          <c:cat>
            <c:strRef>
              <c:f>'11【SQ7S2】'!$C$36:$C$38</c:f>
              <c:strCache>
                <c:ptCount val="3"/>
                <c:pt idx="0">
                  <c:v>男性・管理職/総合職(n=75)</c:v>
                </c:pt>
                <c:pt idx="1">
                  <c:v>女性・管理職/総合職(n=35)</c:v>
                </c:pt>
                <c:pt idx="2">
                  <c:v>女性・一般職(n=48)</c:v>
                </c:pt>
              </c:strCache>
            </c:strRef>
          </c:cat>
          <c:val>
            <c:numRef>
              <c:f>'11【SQ7S2】'!$N$36:$N$38</c:f>
              <c:numCache>
                <c:formatCode>0.0_ </c:formatCode>
                <c:ptCount val="3"/>
                <c:pt idx="0">
                  <c:v>0</c:v>
                </c:pt>
                <c:pt idx="1">
                  <c:v>0</c:v>
                </c:pt>
                <c:pt idx="2">
                  <c:v>0</c:v>
                </c:pt>
              </c:numCache>
            </c:numRef>
          </c:val>
          <c:extLst>
            <c:ext xmlns:c16="http://schemas.microsoft.com/office/drawing/2014/chart" uri="{C3380CC4-5D6E-409C-BE32-E72D297353CC}">
              <c16:uniqueId val="{00000012-D220-4AA7-AA2D-83ABE63FED32}"/>
            </c:ext>
          </c:extLst>
        </c:ser>
        <c:ser>
          <c:idx val="11"/>
          <c:order val="11"/>
          <c:tx>
            <c:strRef>
              <c:f>'11【SQ7S2】'!$O$35</c:f>
              <c:strCache>
                <c:ptCount val="1"/>
                <c:pt idx="0">
                  <c:v>その他</c:v>
                </c:pt>
              </c:strCache>
            </c:strRef>
          </c:tx>
          <c:spPr>
            <a:pattFill prst="ltUpDiag">
              <a:fgClr>
                <a:srgbClr val="70AD47"/>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'11【SQ7S2】'!$C$36:$C$38</c:f>
              <c:strCache>
                <c:ptCount val="3"/>
                <c:pt idx="0">
                  <c:v>男性・管理職/総合職(n=75)</c:v>
                </c:pt>
                <c:pt idx="1">
                  <c:v>女性・管理職/総合職(n=35)</c:v>
                </c:pt>
                <c:pt idx="2">
                  <c:v>女性・一般職(n=48)</c:v>
                </c:pt>
              </c:strCache>
            </c:strRef>
          </c:cat>
          <c:val>
            <c:numRef>
              <c:f>'11【SQ7S2】'!$O$36:$O$38</c:f>
              <c:numCache>
                <c:formatCode>0.0_ </c:formatCode>
                <c:ptCount val="3"/>
                <c:pt idx="0">
                  <c:v>10.666666666666668</c:v>
                </c:pt>
                <c:pt idx="1">
                  <c:v>34.285714285714285</c:v>
                </c:pt>
                <c:pt idx="2">
                  <c:v>31.25</c:v>
                </c:pt>
              </c:numCache>
            </c:numRef>
          </c:val>
          <c:extLst>
            <c:ext xmlns:c16="http://schemas.microsoft.com/office/drawing/2014/chart" uri="{C3380CC4-5D6E-409C-BE32-E72D297353CC}">
              <c16:uniqueId val="{00000013-D220-4AA7-AA2D-83ABE63FED32}"/>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45751556891700612"/>
          <c:w val="0.99840648148148148"/>
          <c:h val="0.5424844310829938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9.2512283980174699E-3"/>
          <c:y val="5.1368424837306297E-2"/>
          <c:w val="0.97230665418276929"/>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'13【SQ9S1】'!$F$30:$T$30</c:f>
              <c:numCache>
                <c:formatCode>0.0_ </c:formatCode>
                <c:ptCount val="15"/>
                <c:pt idx="0">
                  <c:v>2.8368794326241136</c:v>
                </c:pt>
                <c:pt idx="1">
                  <c:v>20.33096926713948</c:v>
                </c:pt>
                <c:pt idx="2">
                  <c:v>1.4184397163120568</c:v>
                </c:pt>
                <c:pt idx="3">
                  <c:v>4.7281323877068555</c:v>
                </c:pt>
                <c:pt idx="4">
                  <c:v>2.3640661938534278</c:v>
                </c:pt>
                <c:pt idx="5">
                  <c:v>16.548463356973993</c:v>
                </c:pt>
                <c:pt idx="6">
                  <c:v>10.638297872340425</c:v>
                </c:pt>
                <c:pt idx="7">
                  <c:v>3.5460992907801421</c:v>
                </c:pt>
                <c:pt idx="8">
                  <c:v>0.2364066193853428</c:v>
                </c:pt>
                <c:pt idx="9">
                  <c:v>10.638297872340425</c:v>
                </c:pt>
                <c:pt idx="10">
                  <c:v>3.5460992907801421</c:v>
                </c:pt>
                <c:pt idx="11">
                  <c:v>15.602836879432624</c:v>
                </c:pt>
                <c:pt idx="12">
                  <c:v>0.4728132387706856</c:v>
                </c:pt>
                <c:pt idx="13">
                  <c:v>0</c:v>
                </c:pt>
                <c:pt idx="14">
                  <c:v>7.0921985815602842</c:v>
                </c:pt>
              </c:numCache>
            </c:numRef>
          </c:val>
          <c:extLst>
            <c:ext xmlns:c16="http://schemas.microsoft.com/office/drawing/2014/chart" uri="{C3380CC4-5D6E-409C-BE32-E72D297353CC}">
              <c16:uniqueId val="{00000005-9A45-43A9-BC2C-D1C1ACEC1CDC}"/>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161592592592594"/>
          <c:y val="7.9745031871016142E-2"/>
          <c:w val="0.79279999999999995"/>
          <c:h val="0.82611664451034528"/>
        </c:manualLayout>
      </c:layout>
      <c:barChart>
        <c:barDir val="bar"/>
        <c:grouping val="percentStacked"/>
        <c:varyColors val="0"/>
        <c:ser>
          <c:idx val="0"/>
          <c:order val="0"/>
          <c:tx>
            <c:strRef>
              <c:f>'1【AREA】'!$D$35</c:f>
              <c:strCache>
                <c:ptCount val="1"/>
                <c:pt idx="0">
                  <c:v>北海道</c:v>
                </c:pt>
              </c:strCache>
            </c:strRef>
          </c:tx>
          <c:spPr>
            <a:solidFill>
              <a:srgbClr val="5B9BD5"/>
            </a:solidFill>
            <a:ln>
              <a:solidFill>
                <a:schemeClr val="accent1"/>
              </a:solidFill>
            </a:ln>
            <a:effectLst/>
          </c:spPr>
          <c:invertIfNegative val="0"/>
          <c:dLbls>
            <c:dLbl>
              <c:idx val="1"/>
              <c:layout>
                <c:manualLayout>
                  <c:x val="-2.1558392930913854E-17"/>
                  <c:y val="4.7291385879568479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CF8-4F25-9B3F-9C60AA73E4CC}"/>
                </c:ext>
              </c:extLst>
            </c:dLbl>
            <c:dLbl>
              <c:idx val="2"/>
              <c:layout>
                <c:manualLayout>
                  <c:x val="2.3518518518518302E-3"/>
                  <c:y val="5.1779935275080909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CF8-4F25-9B3F-9C60AA73E4CC}"/>
                </c:ext>
              </c:extLst>
            </c:dLbl>
            <c:dLbl>
              <c:idx val="3"/>
              <c:layout>
                <c:manualLayout>
                  <c:x val="0"/>
                  <c:y val="5.018882348444308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CF8-4F25-9B3F-9C60AA73E4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'1【AREA】'!$C$36:$C$38</c:f>
              <c:strCache>
                <c:ptCount val="3"/>
                <c:pt idx="0">
                  <c:v>男性・管理職/総合職(n=180)</c:v>
                </c:pt>
                <c:pt idx="1">
                  <c:v>女性・管理職/総合職(n=82)</c:v>
                </c:pt>
                <c:pt idx="2">
                  <c:v>女性・一般職(n=138)</c:v>
                </c:pt>
              </c:strCache>
            </c:strRef>
          </c:cat>
          <c:val>
            <c:numRef>
              <c:f>'1【AREA】'!$D$36:$D$38</c:f>
              <c:numCache>
                <c:formatCode>0.0_ </c:formatCode>
                <c:ptCount val="3"/>
                <c:pt idx="0">
                  <c:v>1.6666666666666667</c:v>
                </c:pt>
                <c:pt idx="1">
                  <c:v>3.6585365853658534</c:v>
                </c:pt>
                <c:pt idx="2">
                  <c:v>4.3478260869565215</c:v>
                </c:pt>
              </c:numCache>
            </c:numRef>
          </c:val>
          <c:extLst>
            <c:ext xmlns:c16="http://schemas.microsoft.com/office/drawing/2014/chart" uri="{C3380CC4-5D6E-409C-BE32-E72D297353CC}">
              <c16:uniqueId val="{00000003-3CF8-4F25-9B3F-9C60AA73E4CC}"/>
            </c:ext>
          </c:extLst>
        </c:ser>
        <c:ser>
          <c:idx val="1"/>
          <c:order val="1"/>
          <c:tx>
            <c:strRef>
              <c:f>'1【AREA】'!$E$35</c:f>
              <c:strCache>
                <c:ptCount val="1"/>
                <c:pt idx="0">
                  <c:v>東北地方</c:v>
                </c:pt>
              </c:strCache>
            </c:strRef>
          </c:tx>
          <c:spPr>
            <a:solidFill>
              <a:schemeClr val="accent1">
                <a:lumMod val="20000"/>
                <a:lumOff val="80000"/>
              </a:schemeClr>
            </a:solidFill>
            <a:ln>
              <a:solidFill>
                <a:schemeClr val="accent1"/>
              </a:solidFill>
            </a:ln>
            <a:effectLst/>
          </c:spPr>
          <c:invertIfNegative val="0"/>
          <c:dLbls>
            <c:dLbl>
              <c:idx val="0"/>
              <c:layout>
                <c:manualLayout>
                  <c:x val="0"/>
                  <c:y val="4.746494066882416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CF8-4F25-9B3F-9C60AA73E4CC}"/>
                </c:ext>
              </c:extLst>
            </c:dLbl>
            <c:dLbl>
              <c:idx val="1"/>
              <c:layout>
                <c:manualLayout>
                  <c:x val="4.7037037037037255E-3"/>
                  <c:y val="4.155844155844159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CF8-4F25-9B3F-9C60AA73E4CC}"/>
                </c:ext>
              </c:extLst>
            </c:dLbl>
            <c:dLbl>
              <c:idx val="3"/>
              <c:layout>
                <c:manualLayout>
                  <c:x val="1.4111111111111133E-2"/>
                  <c:y val="5.10409499783400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CF8-4F25-9B3F-9C60AA73E4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'1【AREA】'!$C$36:$C$38</c:f>
              <c:strCache>
                <c:ptCount val="3"/>
                <c:pt idx="0">
                  <c:v>男性・管理職/総合職(n=180)</c:v>
                </c:pt>
                <c:pt idx="1">
                  <c:v>女性・管理職/総合職(n=82)</c:v>
                </c:pt>
                <c:pt idx="2">
                  <c:v>女性・一般職(n=138)</c:v>
                </c:pt>
              </c:strCache>
            </c:strRef>
          </c:cat>
          <c:val>
            <c:numRef>
              <c:f>'1【AREA】'!$E$36:$E$38</c:f>
              <c:numCache>
                <c:formatCode>0.0_ </c:formatCode>
                <c:ptCount val="3"/>
                <c:pt idx="0">
                  <c:v>5</c:v>
                </c:pt>
                <c:pt idx="1">
                  <c:v>3.6585365853658534</c:v>
                </c:pt>
                <c:pt idx="2">
                  <c:v>4.3478260869565215</c:v>
                </c:pt>
              </c:numCache>
            </c:numRef>
          </c:val>
          <c:extLst>
            <c:ext xmlns:c16="http://schemas.microsoft.com/office/drawing/2014/chart" uri="{C3380CC4-5D6E-409C-BE32-E72D297353CC}">
              <c16:uniqueId val="{00000007-3CF8-4F25-9B3F-9C60AA73E4CC}"/>
            </c:ext>
          </c:extLst>
        </c:ser>
        <c:ser>
          <c:idx val="2"/>
          <c:order val="2"/>
          <c:tx>
            <c:strRef>
              <c:f>'1【AREA】'!$F$35</c:f>
              <c:strCache>
                <c:ptCount val="1"/>
                <c:pt idx="0">
                  <c:v>関東地方</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'1【AREA】'!$C$36:$C$38</c:f>
              <c:strCache>
                <c:ptCount val="3"/>
                <c:pt idx="0">
                  <c:v>男性・管理職/総合職(n=180)</c:v>
                </c:pt>
                <c:pt idx="1">
                  <c:v>女性・管理職/総合職(n=82)</c:v>
                </c:pt>
                <c:pt idx="2">
                  <c:v>女性・一般職(n=138)</c:v>
                </c:pt>
              </c:strCache>
            </c:strRef>
          </c:cat>
          <c:val>
            <c:numRef>
              <c:f>'1【AREA】'!$F$36:$F$38</c:f>
              <c:numCache>
                <c:formatCode>0.0_ </c:formatCode>
                <c:ptCount val="3"/>
                <c:pt idx="0">
                  <c:v>47.222222222222221</c:v>
                </c:pt>
                <c:pt idx="1">
                  <c:v>43.902439024390247</c:v>
                </c:pt>
                <c:pt idx="2">
                  <c:v>45.652173913043477</c:v>
                </c:pt>
              </c:numCache>
            </c:numRef>
          </c:val>
          <c:extLst>
            <c:ext xmlns:c16="http://schemas.microsoft.com/office/drawing/2014/chart" uri="{C3380CC4-5D6E-409C-BE32-E72D297353CC}">
              <c16:uniqueId val="{00000008-3CF8-4F25-9B3F-9C60AA73E4CC}"/>
            </c:ext>
          </c:extLst>
        </c:ser>
        <c:ser>
          <c:idx val="3"/>
          <c:order val="3"/>
          <c:tx>
            <c:strRef>
              <c:f>'1【AREA】'!$G$35</c:f>
              <c:strCache>
                <c:ptCount val="1"/>
                <c:pt idx="0">
                  <c:v>中部地方</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'1【AREA】'!$C$36:$C$38</c:f>
              <c:strCache>
                <c:ptCount val="3"/>
                <c:pt idx="0">
                  <c:v>男性・管理職/総合職(n=180)</c:v>
                </c:pt>
                <c:pt idx="1">
                  <c:v>女性・管理職/総合職(n=82)</c:v>
                </c:pt>
                <c:pt idx="2">
                  <c:v>女性・一般職(n=138)</c:v>
                </c:pt>
              </c:strCache>
            </c:strRef>
          </c:cat>
          <c:val>
            <c:numRef>
              <c:f>'1【AREA】'!$G$36:$G$38</c:f>
              <c:numCache>
                <c:formatCode>0.0_ </c:formatCode>
                <c:ptCount val="3"/>
                <c:pt idx="0">
                  <c:v>12.777777777777777</c:v>
                </c:pt>
                <c:pt idx="1">
                  <c:v>12.195121951219512</c:v>
                </c:pt>
                <c:pt idx="2">
                  <c:v>15.942028985507244</c:v>
                </c:pt>
              </c:numCache>
            </c:numRef>
          </c:val>
          <c:extLst>
            <c:ext xmlns:c16="http://schemas.microsoft.com/office/drawing/2014/chart" uri="{C3380CC4-5D6E-409C-BE32-E72D297353CC}">
              <c16:uniqueId val="{00000009-3CF8-4F25-9B3F-9C60AA73E4CC}"/>
            </c:ext>
          </c:extLst>
        </c:ser>
        <c:ser>
          <c:idx val="4"/>
          <c:order val="4"/>
          <c:tx>
            <c:strRef>
              <c:f>'1【AREA】'!$H$35</c:f>
              <c:strCache>
                <c:ptCount val="1"/>
                <c:pt idx="0">
                  <c:v>近畿地方</c:v>
                </c:pt>
              </c:strCache>
            </c:strRef>
          </c:tx>
          <c:spPr>
            <a:solidFill>
              <a:srgbClr val="ED7D31"/>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'1【AREA】'!$C$36:$C$38</c:f>
              <c:strCache>
                <c:ptCount val="3"/>
                <c:pt idx="0">
                  <c:v>男性・管理職/総合職(n=180)</c:v>
                </c:pt>
                <c:pt idx="1">
                  <c:v>女性・管理職/総合職(n=82)</c:v>
                </c:pt>
                <c:pt idx="2">
                  <c:v>女性・一般職(n=138)</c:v>
                </c:pt>
              </c:strCache>
            </c:strRef>
          </c:cat>
          <c:val>
            <c:numRef>
              <c:f>'1【AREA】'!$H$36:$H$38</c:f>
              <c:numCache>
                <c:formatCode>0.0_ </c:formatCode>
                <c:ptCount val="3"/>
                <c:pt idx="0">
                  <c:v>20.555555555555554</c:v>
                </c:pt>
                <c:pt idx="1">
                  <c:v>23.170731707317074</c:v>
                </c:pt>
                <c:pt idx="2">
                  <c:v>18.115942028985508</c:v>
                </c:pt>
              </c:numCache>
            </c:numRef>
          </c:val>
          <c:extLst>
            <c:ext xmlns:c16="http://schemas.microsoft.com/office/drawing/2014/chart" uri="{C3380CC4-5D6E-409C-BE32-E72D297353CC}">
              <c16:uniqueId val="{0000000A-3CF8-4F25-9B3F-9C60AA73E4CC}"/>
            </c:ext>
          </c:extLst>
        </c:ser>
        <c:ser>
          <c:idx val="5"/>
          <c:order val="5"/>
          <c:tx>
            <c:strRef>
              <c:f>'1【AREA】'!$I$35</c:f>
              <c:strCache>
                <c:ptCount val="1"/>
                <c:pt idx="0">
                  <c:v>中国地方</c:v>
                </c:pt>
              </c:strCache>
            </c:strRef>
          </c:tx>
          <c:spPr>
            <a:solidFill>
              <a:srgbClr val="ED7D31">
                <a:lumMod val="20000"/>
                <a:lumOff val="80000"/>
              </a:srgbClr>
            </a:solidFill>
            <a:ln>
              <a:solidFill>
                <a:srgbClr val="5B9BD5"/>
              </a:solidFill>
            </a:ln>
            <a:effectLst/>
          </c:spPr>
          <c:invertIfNegative val="0"/>
          <c:dLbls>
            <c:dLbl>
              <c:idx val="1"/>
              <c:layout>
                <c:manualLayout>
                  <c:x val="-1.7246714344731083E-16"/>
                  <c:y val="6.27139789344513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3CF8-4F25-9B3F-9C60AA73E4CC}"/>
                </c:ext>
              </c:extLst>
            </c:dLbl>
            <c:dLbl>
              <c:idx val="2"/>
              <c:layout>
                <c:manualLayout>
                  <c:x val="-1.7246714344731083E-16"/>
                  <c:y val="4.729138587406304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3CF8-4F25-9B3F-9C60AA73E4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'1【AREA】'!$C$36:$C$38</c:f>
              <c:strCache>
                <c:ptCount val="3"/>
                <c:pt idx="0">
                  <c:v>男性・管理職/総合職(n=180)</c:v>
                </c:pt>
                <c:pt idx="1">
                  <c:v>女性・管理職/総合職(n=82)</c:v>
                </c:pt>
                <c:pt idx="2">
                  <c:v>女性・一般職(n=138)</c:v>
                </c:pt>
              </c:strCache>
            </c:strRef>
          </c:cat>
          <c:val>
            <c:numRef>
              <c:f>'1【AREA】'!$I$36:$I$38</c:f>
              <c:numCache>
                <c:formatCode>0.0_ </c:formatCode>
                <c:ptCount val="3"/>
                <c:pt idx="0">
                  <c:v>3.8888888888888888</c:v>
                </c:pt>
                <c:pt idx="1">
                  <c:v>4.8780487804878048</c:v>
                </c:pt>
                <c:pt idx="2">
                  <c:v>5.7971014492753623</c:v>
                </c:pt>
              </c:numCache>
            </c:numRef>
          </c:val>
          <c:extLst>
            <c:ext xmlns:c16="http://schemas.microsoft.com/office/drawing/2014/chart" uri="{C3380CC4-5D6E-409C-BE32-E72D297353CC}">
              <c16:uniqueId val="{0000000D-3CF8-4F25-9B3F-9C60AA73E4CC}"/>
            </c:ext>
          </c:extLst>
        </c:ser>
        <c:ser>
          <c:idx val="6"/>
          <c:order val="6"/>
          <c:tx>
            <c:strRef>
              <c:f>'1【AREA】'!$J$35</c:f>
              <c:strCache>
                <c:ptCount val="1"/>
                <c:pt idx="0">
                  <c:v>四国地方</c:v>
                </c:pt>
              </c:strCache>
            </c:strRef>
          </c:tx>
          <c:spPr>
            <a:solidFill>
              <a:sysClr val="window" lastClr="FFFFFF"/>
            </a:solidFill>
            <a:ln>
              <a:solidFill>
                <a:srgbClr val="5B9BD5"/>
              </a:solidFill>
            </a:ln>
            <a:effectLst/>
          </c:spPr>
          <c:invertIfNegative val="0"/>
          <c:dLbls>
            <c:dLbl>
              <c:idx val="0"/>
              <c:layout>
                <c:manualLayout>
                  <c:x val="-1.7246714344731083E-16"/>
                  <c:y val="4.7829839451886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3CF8-4F25-9B3F-9C60AA73E4CC}"/>
                </c:ext>
              </c:extLst>
            </c:dLbl>
            <c:dLbl>
              <c:idx val="1"/>
              <c:layout>
                <c:manualLayout>
                  <c:x val="0"/>
                  <c:y val="5.73140007984438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3CF8-4F25-9B3F-9C60AA73E4CC}"/>
                </c:ext>
              </c:extLst>
            </c:dLbl>
            <c:dLbl>
              <c:idx val="2"/>
              <c:layout>
                <c:manualLayout>
                  <c:x val="2.3518518518516793E-3"/>
                  <c:y val="5.639392163358217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3CF8-4F25-9B3F-9C60AA73E4CC}"/>
                </c:ext>
              </c:extLst>
            </c:dLbl>
            <c:dLbl>
              <c:idx val="3"/>
              <c:layout>
                <c:manualLayout>
                  <c:x val="2.3518518518518519E-3"/>
                  <c:y val="4.9337036753900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CF8-4F25-9B3F-9C60AA73E4CC}"/>
                </c:ext>
              </c:extLst>
            </c:dLbl>
            <c:dLbl>
              <c:idx val="4"/>
              <c:layout>
                <c:manualLayout>
                  <c:x val="0"/>
                  <c:y val="4.50219177148310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CF8-4F25-9B3F-9C60AA73E4CC}"/>
                </c:ext>
              </c:extLst>
            </c:dLbl>
            <c:dLbl>
              <c:idx val="5"/>
              <c:layout>
                <c:manualLayout>
                  <c:x val="-1.7246714344731083E-16"/>
                  <c:y val="5.45038180906999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CF8-4F25-9B3F-9C60AA73E4CC}"/>
                </c:ext>
              </c:extLst>
            </c:dLbl>
            <c:dLbl>
              <c:idx val="6"/>
              <c:layout>
                <c:manualLayout>
                  <c:x val="-1.7246714344731083E-16"/>
                  <c:y val="4.15584415584415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CF8-4F25-9B3F-9C60AA73E4C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'1【AREA】'!$C$36:$C$38</c:f>
              <c:strCache>
                <c:ptCount val="3"/>
                <c:pt idx="0">
                  <c:v>男性・管理職/総合職(n=180)</c:v>
                </c:pt>
                <c:pt idx="1">
                  <c:v>女性・管理職/総合職(n=82)</c:v>
                </c:pt>
                <c:pt idx="2">
                  <c:v>女性・一般職(n=138)</c:v>
                </c:pt>
              </c:strCache>
            </c:strRef>
          </c:cat>
          <c:val>
            <c:numRef>
              <c:f>'1【AREA】'!$J$36:$J$38</c:f>
              <c:numCache>
                <c:formatCode>0.0_ </c:formatCode>
                <c:ptCount val="3"/>
                <c:pt idx="0">
                  <c:v>2.7777777777777777</c:v>
                </c:pt>
                <c:pt idx="1">
                  <c:v>1.2195121951219512</c:v>
                </c:pt>
                <c:pt idx="2">
                  <c:v>2.1739130434782608</c:v>
                </c:pt>
              </c:numCache>
            </c:numRef>
          </c:val>
          <c:extLst>
            <c:ext xmlns:c16="http://schemas.microsoft.com/office/drawing/2014/chart" uri="{C3380CC4-5D6E-409C-BE32-E72D297353CC}">
              <c16:uniqueId val="{00000015-3CF8-4F25-9B3F-9C60AA73E4CC}"/>
            </c:ext>
          </c:extLst>
        </c:ser>
        <c:ser>
          <c:idx val="7"/>
          <c:order val="7"/>
          <c:tx>
            <c:strRef>
              <c:f>'1【AREA】'!$K$35</c:f>
              <c:strCache>
                <c:ptCount val="1"/>
                <c:pt idx="0">
                  <c:v>九州地方</c:v>
                </c:pt>
              </c:strCache>
            </c:strRef>
          </c:tx>
          <c:spPr>
            <a:pattFill prst="narVert">
              <a:fgClr>
                <a:srgbClr val="ED7D31">
                  <a:lumMod val="60000"/>
                  <a:lumOff val="40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'1【AREA】'!$C$36:$C$38</c:f>
              <c:strCache>
                <c:ptCount val="3"/>
                <c:pt idx="0">
                  <c:v>男性・管理職/総合職(n=180)</c:v>
                </c:pt>
                <c:pt idx="1">
                  <c:v>女性・管理職/総合職(n=82)</c:v>
                </c:pt>
                <c:pt idx="2">
                  <c:v>女性・一般職(n=138)</c:v>
                </c:pt>
              </c:strCache>
            </c:strRef>
          </c:cat>
          <c:val>
            <c:numRef>
              <c:f>'1【AREA】'!$K$36:$K$38</c:f>
              <c:numCache>
                <c:formatCode>0.0_ </c:formatCode>
                <c:ptCount val="3"/>
                <c:pt idx="0">
                  <c:v>6.1111111111111107</c:v>
                </c:pt>
                <c:pt idx="1">
                  <c:v>7.3170731707317067</c:v>
                </c:pt>
                <c:pt idx="2">
                  <c:v>3.6231884057971016</c:v>
                </c:pt>
              </c:numCache>
            </c:numRef>
          </c:val>
          <c:extLst>
            <c:ext xmlns:c16="http://schemas.microsoft.com/office/drawing/2014/chart" uri="{C3380CC4-5D6E-409C-BE32-E72D297353CC}">
              <c16:uniqueId val="{00000016-3CF8-4F25-9B3F-9C60AA73E4CC}"/>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92807908102396286"/>
          <c:w val="0.9984063530520223"/>
          <c:h val="7.192091897603707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7954812052431E-2"/>
          <c:y val="0.57997547707763775"/>
          <c:w val="0.9375693739554638"/>
          <c:h val="0.34740648747421804"/>
        </c:manualLayout>
      </c:layout>
      <c:barChart>
        <c:barDir val="bar"/>
        <c:grouping val="percentStacked"/>
        <c:varyColors val="0"/>
        <c:ser>
          <c:idx val="0"/>
          <c:order val="0"/>
          <c:tx>
            <c:strRef>
              <c:f>'13【SQ9S1】'!$F$28</c:f>
              <c:strCache>
                <c:ptCount val="1"/>
                <c:pt idx="0">
                  <c:v>建設業</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'13【SQ9S1】'!$F$30:$F$33</c:f>
              <c:numCache>
                <c:formatCode>0.0_ </c:formatCode>
                <c:ptCount val="4"/>
                <c:pt idx="0">
                  <c:v>2.8368794326241136</c:v>
                </c:pt>
                <c:pt idx="1">
                  <c:v>2.2222222222222223</c:v>
                </c:pt>
                <c:pt idx="2">
                  <c:v>1.2195121951219512</c:v>
                </c:pt>
                <c:pt idx="3">
                  <c:v>5.0724637681159424</c:v>
                </c:pt>
              </c:numCache>
            </c:numRef>
          </c:val>
          <c:extLst>
            <c:ext xmlns:c16="http://schemas.microsoft.com/office/drawing/2014/chart" uri="{C3380CC4-5D6E-409C-BE32-E72D297353CC}">
              <c16:uniqueId val="{00000001-0AB2-4A7A-9C6C-2898F654E05D}"/>
            </c:ext>
          </c:extLst>
        </c:ser>
        <c:ser>
          <c:idx val="1"/>
          <c:order val="1"/>
          <c:tx>
            <c:strRef>
              <c:f>'13【SQ9S1】'!$G$28</c:f>
              <c:strCache>
                <c:ptCount val="1"/>
                <c:pt idx="0">
                  <c:v>製造業</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'13【SQ9S1】'!$G$30:$G$33</c:f>
              <c:numCache>
                <c:formatCode>0.0_ </c:formatCode>
                <c:ptCount val="4"/>
                <c:pt idx="0">
                  <c:v>20.33096926713948</c:v>
                </c:pt>
                <c:pt idx="1">
                  <c:v>30.555555555555557</c:v>
                </c:pt>
                <c:pt idx="2">
                  <c:v>14.634146341463413</c:v>
                </c:pt>
                <c:pt idx="3">
                  <c:v>10.869565217391305</c:v>
                </c:pt>
              </c:numCache>
            </c:numRef>
          </c:val>
          <c:extLst>
            <c:ext xmlns:c16="http://schemas.microsoft.com/office/drawing/2014/chart" uri="{C3380CC4-5D6E-409C-BE32-E72D297353CC}">
              <c16:uniqueId val="{00000002-0AB2-4A7A-9C6C-2898F654E05D}"/>
            </c:ext>
          </c:extLst>
        </c:ser>
        <c:ser>
          <c:idx val="2"/>
          <c:order val="2"/>
          <c:tx>
            <c:strRef>
              <c:f>'13【SQ9S1】'!$H$28</c:f>
              <c:strCache>
                <c:ptCount val="1"/>
                <c:pt idx="0">
                  <c:v>電気・ガス・熱供給・水道業</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'13【SQ9S1】'!$H$30:$H$33</c:f>
              <c:numCache>
                <c:formatCode>0.0_ </c:formatCode>
                <c:ptCount val="4"/>
                <c:pt idx="0">
                  <c:v>1.4184397163120568</c:v>
                </c:pt>
                <c:pt idx="1">
                  <c:v>2.2222222222222223</c:v>
                </c:pt>
                <c:pt idx="2">
                  <c:v>1.2195121951219512</c:v>
                </c:pt>
                <c:pt idx="3">
                  <c:v>0</c:v>
                </c:pt>
              </c:numCache>
            </c:numRef>
          </c:val>
          <c:extLst>
            <c:ext xmlns:c16="http://schemas.microsoft.com/office/drawing/2014/chart" uri="{C3380CC4-5D6E-409C-BE32-E72D297353CC}">
              <c16:uniqueId val="{00000003-0AB2-4A7A-9C6C-2898F654E05D}"/>
            </c:ext>
          </c:extLst>
        </c:ser>
        <c:ser>
          <c:idx val="3"/>
          <c:order val="3"/>
          <c:tx>
            <c:strRef>
              <c:f>'13【SQ9S1】'!$I$28</c:f>
              <c:strCache>
                <c:ptCount val="1"/>
                <c:pt idx="0">
                  <c:v>情報通信業</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'13【SQ9S1】'!$I$30:$I$33</c:f>
              <c:numCache>
                <c:formatCode>0.0_ </c:formatCode>
                <c:ptCount val="4"/>
                <c:pt idx="0">
                  <c:v>4.7281323877068555</c:v>
                </c:pt>
                <c:pt idx="1">
                  <c:v>7.2222222222222214</c:v>
                </c:pt>
                <c:pt idx="2">
                  <c:v>3.6585365853658534</c:v>
                </c:pt>
                <c:pt idx="3">
                  <c:v>1.4492753623188406</c:v>
                </c:pt>
              </c:numCache>
            </c:numRef>
          </c:val>
          <c:extLst>
            <c:ext xmlns:c16="http://schemas.microsoft.com/office/drawing/2014/chart" uri="{C3380CC4-5D6E-409C-BE32-E72D297353CC}">
              <c16:uniqueId val="{00000004-0AB2-4A7A-9C6C-2898F654E05D}"/>
            </c:ext>
          </c:extLst>
        </c:ser>
        <c:ser>
          <c:idx val="4"/>
          <c:order val="4"/>
          <c:tx>
            <c:strRef>
              <c:f>'13【SQ9S1】'!$J$28</c:f>
              <c:strCache>
                <c:ptCount val="1"/>
                <c:pt idx="0">
                  <c:v>運輸業</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'13【SQ9S1】'!$J$30:$J$33</c:f>
              <c:numCache>
                <c:formatCode>0.0_ </c:formatCode>
                <c:ptCount val="4"/>
                <c:pt idx="0">
                  <c:v>2.3640661938534278</c:v>
                </c:pt>
                <c:pt idx="1">
                  <c:v>2.7777777777777777</c:v>
                </c:pt>
                <c:pt idx="2">
                  <c:v>1.2195121951219512</c:v>
                </c:pt>
                <c:pt idx="3">
                  <c:v>2.1739130434782608</c:v>
                </c:pt>
              </c:numCache>
            </c:numRef>
          </c:val>
          <c:extLst>
            <c:ext xmlns:c16="http://schemas.microsoft.com/office/drawing/2014/chart" uri="{C3380CC4-5D6E-409C-BE32-E72D297353CC}">
              <c16:uniqueId val="{00000005-0AB2-4A7A-9C6C-2898F654E05D}"/>
            </c:ext>
          </c:extLst>
        </c:ser>
        <c:ser>
          <c:idx val="5"/>
          <c:order val="5"/>
          <c:tx>
            <c:strRef>
              <c:f>'13【SQ9S1】'!$K$28</c:f>
              <c:strCache>
                <c:ptCount val="1"/>
                <c:pt idx="0">
                  <c:v>卸売り・小売業</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'13【SQ9S1】'!$K$30:$K$33</c:f>
              <c:numCache>
                <c:formatCode>0.0_ </c:formatCode>
                <c:ptCount val="4"/>
                <c:pt idx="0">
                  <c:v>16.548463356973993</c:v>
                </c:pt>
                <c:pt idx="1">
                  <c:v>13.333333333333334</c:v>
                </c:pt>
                <c:pt idx="2">
                  <c:v>24.390243902439025</c:v>
                </c:pt>
                <c:pt idx="3">
                  <c:v>16.666666666666664</c:v>
                </c:pt>
              </c:numCache>
            </c:numRef>
          </c:val>
          <c:extLst>
            <c:ext xmlns:c16="http://schemas.microsoft.com/office/drawing/2014/chart" uri="{C3380CC4-5D6E-409C-BE32-E72D297353CC}">
              <c16:uniqueId val="{00000006-0AB2-4A7A-9C6C-2898F654E05D}"/>
            </c:ext>
          </c:extLst>
        </c:ser>
        <c:ser>
          <c:idx val="6"/>
          <c:order val="6"/>
          <c:tx>
            <c:strRef>
              <c:f>'13【SQ9S1】'!$L$28</c:f>
              <c:strCache>
                <c:ptCount val="1"/>
                <c:pt idx="0">
                  <c:v>金融・保険業</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'13【SQ9S1】'!$L$30:$L$33</c:f>
              <c:numCache>
                <c:formatCode>0.0_ </c:formatCode>
                <c:ptCount val="4"/>
                <c:pt idx="0">
                  <c:v>10.638297872340425</c:v>
                </c:pt>
                <c:pt idx="1">
                  <c:v>10</c:v>
                </c:pt>
                <c:pt idx="2">
                  <c:v>8.536585365853659</c:v>
                </c:pt>
                <c:pt idx="3">
                  <c:v>12.318840579710146</c:v>
                </c:pt>
              </c:numCache>
            </c:numRef>
          </c:val>
          <c:extLst>
            <c:ext xmlns:c16="http://schemas.microsoft.com/office/drawing/2014/chart" uri="{C3380CC4-5D6E-409C-BE32-E72D297353CC}">
              <c16:uniqueId val="{00000007-0AB2-4A7A-9C6C-2898F654E05D}"/>
            </c:ext>
          </c:extLst>
        </c:ser>
        <c:ser>
          <c:idx val="7"/>
          <c:order val="7"/>
          <c:tx>
            <c:strRef>
              <c:f>'13【SQ9S1】'!$M$28</c:f>
              <c:strCache>
                <c:ptCount val="1"/>
                <c:pt idx="0">
                  <c:v>不動産業</c:v>
                </c:pt>
              </c:strCache>
            </c:strRef>
          </c:tx>
          <c:spPr>
            <a:solidFill>
              <a:srgbClr val="B8CCE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'13【SQ9S1】'!$M$30:$M$33</c:f>
              <c:numCache>
                <c:formatCode>0.0_ </c:formatCode>
                <c:ptCount val="4"/>
                <c:pt idx="0">
                  <c:v>3.5460992907801421</c:v>
                </c:pt>
                <c:pt idx="1">
                  <c:v>3.8888888888888888</c:v>
                </c:pt>
                <c:pt idx="2">
                  <c:v>1.2195121951219512</c:v>
                </c:pt>
                <c:pt idx="3">
                  <c:v>4.3478260869565215</c:v>
                </c:pt>
              </c:numCache>
            </c:numRef>
          </c:val>
          <c:extLst>
            <c:ext xmlns:c16="http://schemas.microsoft.com/office/drawing/2014/chart" uri="{C3380CC4-5D6E-409C-BE32-E72D297353CC}">
              <c16:uniqueId val="{00000008-0AB2-4A7A-9C6C-2898F654E05D}"/>
            </c:ext>
          </c:extLst>
        </c:ser>
        <c:ser>
          <c:idx val="8"/>
          <c:order val="8"/>
          <c:tx>
            <c:strRef>
              <c:f>'13【SQ9S1】'!$N$28</c:f>
              <c:strCache>
                <c:ptCount val="1"/>
                <c:pt idx="0">
                  <c:v>飲食店、宿泊業</c:v>
                </c:pt>
              </c:strCache>
            </c:strRef>
          </c:tx>
          <c:spPr>
            <a:solidFill>
              <a:srgbClr val="E6B8B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'13【SQ9S1】'!$N$30:$N$33</c:f>
              <c:numCache>
                <c:formatCode>0.0_ </c:formatCode>
                <c:ptCount val="4"/>
                <c:pt idx="0">
                  <c:v>0.2364066193853428</c:v>
                </c:pt>
                <c:pt idx="1">
                  <c:v>0</c:v>
                </c:pt>
                <c:pt idx="2">
                  <c:v>0</c:v>
                </c:pt>
                <c:pt idx="3">
                  <c:v>0.72463768115942029</c:v>
                </c:pt>
              </c:numCache>
            </c:numRef>
          </c:val>
          <c:extLst>
            <c:ext xmlns:c16="http://schemas.microsoft.com/office/drawing/2014/chart" uri="{C3380CC4-5D6E-409C-BE32-E72D297353CC}">
              <c16:uniqueId val="{00000009-0AB2-4A7A-9C6C-2898F654E05D}"/>
            </c:ext>
          </c:extLst>
        </c:ser>
        <c:ser>
          <c:idx val="9"/>
          <c:order val="9"/>
          <c:tx>
            <c:strRef>
              <c:f>'13【SQ9S1】'!$O$28</c:f>
              <c:strCache>
                <c:ptCount val="1"/>
                <c:pt idx="0">
                  <c:v>医療、福祉</c:v>
                </c:pt>
              </c:strCache>
            </c:strRef>
          </c:tx>
          <c:spPr>
            <a:solidFill>
              <a:srgbClr val="D8E4B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'13【SQ9S1】'!$O$30:$O$33</c:f>
              <c:numCache>
                <c:formatCode>0.0_ </c:formatCode>
                <c:ptCount val="4"/>
                <c:pt idx="0">
                  <c:v>10.638297872340425</c:v>
                </c:pt>
                <c:pt idx="1">
                  <c:v>4.4444444444444446</c:v>
                </c:pt>
                <c:pt idx="2">
                  <c:v>17.073170731707318</c:v>
                </c:pt>
                <c:pt idx="3">
                  <c:v>16.666666666666664</c:v>
                </c:pt>
              </c:numCache>
            </c:numRef>
          </c:val>
          <c:extLst>
            <c:ext xmlns:c16="http://schemas.microsoft.com/office/drawing/2014/chart" uri="{C3380CC4-5D6E-409C-BE32-E72D297353CC}">
              <c16:uniqueId val="{0000000A-0AB2-4A7A-9C6C-2898F654E05D}"/>
            </c:ext>
          </c:extLst>
        </c:ser>
        <c:ser>
          <c:idx val="10"/>
          <c:order val="10"/>
          <c:tx>
            <c:strRef>
              <c:f>'13【SQ9S1】'!$P$28</c:f>
              <c:strCache>
                <c:ptCount val="1"/>
                <c:pt idx="0">
                  <c:v>教育、学習支援業</c:v>
                </c:pt>
              </c:strCache>
            </c:strRef>
          </c:tx>
          <c:spPr>
            <a:solidFill>
              <a:srgbClr val="FCD5B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'13【SQ9S1】'!$P$30:$P$33</c:f>
              <c:numCache>
                <c:formatCode>0.0_ </c:formatCode>
                <c:ptCount val="4"/>
                <c:pt idx="0">
                  <c:v>3.5460992907801421</c:v>
                </c:pt>
                <c:pt idx="1">
                  <c:v>3.8888888888888888</c:v>
                </c:pt>
                <c:pt idx="2">
                  <c:v>2.4390243902439024</c:v>
                </c:pt>
                <c:pt idx="3">
                  <c:v>3.6231884057971016</c:v>
                </c:pt>
              </c:numCache>
            </c:numRef>
          </c:val>
          <c:extLst>
            <c:ext xmlns:c16="http://schemas.microsoft.com/office/drawing/2014/chart" uri="{C3380CC4-5D6E-409C-BE32-E72D297353CC}">
              <c16:uniqueId val="{0000000B-0AB2-4A7A-9C6C-2898F654E05D}"/>
            </c:ext>
          </c:extLst>
        </c:ser>
        <c:ser>
          <c:idx val="11"/>
          <c:order val="11"/>
          <c:tx>
            <c:strRef>
              <c:f>'13【SQ9S1】'!$Q$28</c:f>
              <c:strCache>
                <c:ptCount val="1"/>
                <c:pt idx="0">
                  <c:v>その他のサービス業</c:v>
                </c:pt>
              </c:strCache>
            </c:strRef>
          </c:tx>
          <c:spPr>
            <a:solidFill>
              <a:srgbClr val="B7DEE8"/>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'13【SQ9S1】'!$Q$30:$Q$33</c:f>
              <c:numCache>
                <c:formatCode>0.0_ </c:formatCode>
                <c:ptCount val="4"/>
                <c:pt idx="0">
                  <c:v>15.602836879432624</c:v>
                </c:pt>
                <c:pt idx="1">
                  <c:v>15</c:v>
                </c:pt>
                <c:pt idx="2">
                  <c:v>17.073170731707318</c:v>
                </c:pt>
                <c:pt idx="3">
                  <c:v>13.768115942028986</c:v>
                </c:pt>
              </c:numCache>
            </c:numRef>
          </c:val>
          <c:extLst>
            <c:ext xmlns:c16="http://schemas.microsoft.com/office/drawing/2014/chart" uri="{C3380CC4-5D6E-409C-BE32-E72D297353CC}">
              <c16:uniqueId val="{0000000C-0AB2-4A7A-9C6C-2898F654E05D}"/>
            </c:ext>
          </c:extLst>
        </c:ser>
        <c:ser>
          <c:idx val="12"/>
          <c:order val="12"/>
          <c:tx>
            <c:strRef>
              <c:f>'13【SQ9S1】'!$R$28</c:f>
              <c:strCache>
                <c:ptCount val="1"/>
                <c:pt idx="0">
                  <c:v>公務</c:v>
                </c:pt>
              </c:strCache>
            </c:strRef>
          </c:tx>
          <c:spPr>
            <a:solidFill>
              <a:srgbClr val="CCC0DA"/>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'13【SQ9S1】'!$R$30:$R$33</c:f>
              <c:numCache>
                <c:formatCode>0.0_ </c:formatCode>
                <c:ptCount val="4"/>
                <c:pt idx="0">
                  <c:v>0.4728132387706856</c:v>
                </c:pt>
                <c:pt idx="1">
                  <c:v>0</c:v>
                </c:pt>
                <c:pt idx="2">
                  <c:v>0</c:v>
                </c:pt>
                <c:pt idx="3">
                  <c:v>1.4492753623188406</c:v>
                </c:pt>
              </c:numCache>
            </c:numRef>
          </c:val>
          <c:extLst>
            <c:ext xmlns:c16="http://schemas.microsoft.com/office/drawing/2014/chart" uri="{C3380CC4-5D6E-409C-BE32-E72D297353CC}">
              <c16:uniqueId val="{0000000D-0AB2-4A7A-9C6C-2898F654E05D}"/>
            </c:ext>
          </c:extLst>
        </c:ser>
        <c:ser>
          <c:idx val="13"/>
          <c:order val="13"/>
          <c:tx>
            <c:strRef>
              <c:f>'13【SQ9S1】'!$S$28</c:f>
              <c:strCache>
                <c:ptCount val="1"/>
                <c:pt idx="0">
                  <c:v>農業、水産業、林業、鉱業</c:v>
                </c:pt>
              </c:strCache>
            </c:strRef>
          </c:tx>
          <c:spPr>
            <a:solidFill>
              <a:srgbClr val="8DB4E2"/>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'13【SQ9S1】'!$S$30:$S$33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E-0AB2-4A7A-9C6C-2898F654E05D}"/>
            </c:ext>
          </c:extLst>
        </c:ser>
        <c:ser>
          <c:idx val="14"/>
          <c:order val="14"/>
          <c:tx>
            <c:strRef>
              <c:f>'13【SQ9S1】'!$T$28</c:f>
              <c:strCache>
                <c:ptCount val="1"/>
                <c:pt idx="0">
                  <c:v>その他</c:v>
                </c:pt>
              </c:strCache>
            </c:strRef>
          </c:tx>
          <c:spPr>
            <a:solidFill>
              <a:srgbClr val="DCE6F1"/>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'13【SQ9S1】'!$T$30:$T$33</c:f>
              <c:numCache>
                <c:formatCode>0.0_ </c:formatCode>
                <c:ptCount val="4"/>
                <c:pt idx="0">
                  <c:v>7.0921985815602842</c:v>
                </c:pt>
                <c:pt idx="1">
                  <c:v>4.4444444444444446</c:v>
                </c:pt>
                <c:pt idx="2">
                  <c:v>7.3170731707317067</c:v>
                </c:pt>
                <c:pt idx="3">
                  <c:v>10.869565217391305</c:v>
                </c:pt>
              </c:numCache>
            </c:numRef>
          </c:val>
          <c:extLst>
            <c:ext xmlns:c16="http://schemas.microsoft.com/office/drawing/2014/chart" uri="{C3380CC4-5D6E-409C-BE32-E72D297353CC}">
              <c16:uniqueId val="{0000000F-0AB2-4A7A-9C6C-2898F654E05D}"/>
            </c:ext>
          </c:extLst>
        </c:ser>
        <c:dLbls>
          <c:showLegendKey val="0"/>
          <c:showVal val="0"/>
          <c:showCatName val="0"/>
          <c:showSerName val="0"/>
          <c:showPercent val="0"/>
          <c:showBubbleSize val="0"/>
        </c:dLbls>
        <c:gapWidth val="30"/>
        <c:overlap val="100"/>
        <c:axId val="410213088"/>
        <c:axId val="410219328"/>
      </c:barChart>
      <c:catAx>
        <c:axId val="410213088"/>
        <c:scaling>
          <c:orientation val="maxMin"/>
        </c:scaling>
        <c:delete val="1"/>
        <c:axPos val="l"/>
        <c:majorTickMark val="out"/>
        <c:minorTickMark val="none"/>
        <c:tickLblPos val="nextTo"/>
        <c:crossAx val="410219328"/>
        <c:crosses val="autoZero"/>
        <c:auto val="1"/>
        <c:lblAlgn val="ctr"/>
        <c:lblOffset val="100"/>
        <c:tickLblSkip val="3"/>
        <c:tickMarkSkip val="1"/>
        <c:noMultiLvlLbl val="0"/>
      </c:catAx>
      <c:valAx>
        <c:axId val="410219328"/>
        <c:scaling>
          <c:orientation val="minMax"/>
          <c:min val="0"/>
        </c:scaling>
        <c:delete val="1"/>
        <c:axPos val="t"/>
        <c:numFmt formatCode="0%" sourceLinked="1"/>
        <c:majorTickMark val="out"/>
        <c:minorTickMark val="none"/>
        <c:tickLblPos val="nextTo"/>
        <c:crossAx val="410213088"/>
        <c:crossesAt val="1"/>
        <c:crossBetween val="between"/>
      </c:valAx>
      <c:spPr>
        <a:noFill/>
        <a:ln w="25400">
          <a:noFill/>
        </a:ln>
      </c:spPr>
    </c:plotArea>
    <c:legend>
      <c:legendPos val="t"/>
      <c:layout>
        <c:manualLayout>
          <c:xMode val="edge"/>
          <c:yMode val="edge"/>
          <c:x val="1.1821205660588984E-2"/>
          <c:y val="1.8335342394472619E-2"/>
          <c:w val="0.93313642183274303"/>
          <c:h val="0.4979492987130458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12909822243734"/>
          <c:y val="0.18392162763094108"/>
          <c:w val="0.81164901218054497"/>
          <c:h val="0.30742358818050969"/>
        </c:manualLayout>
      </c:layout>
      <c:barChart>
        <c:barDir val="bar"/>
        <c:grouping val="percentStacked"/>
        <c:varyColors val="0"/>
        <c:ser>
          <c:idx val="0"/>
          <c:order val="0"/>
          <c:tx>
            <c:strRef>
              <c:f>'13【SQ9S1】'!$D$35</c:f>
              <c:strCache>
                <c:ptCount val="1"/>
                <c:pt idx="0">
                  <c:v>建設業</c:v>
                </c:pt>
              </c:strCache>
            </c:strRef>
          </c:tx>
          <c:spPr>
            <a:solidFill>
              <a:srgbClr val="5B9BD5"/>
            </a:solidFill>
            <a:ln>
              <a:solidFill>
                <a:schemeClr val="accent1"/>
              </a:solidFill>
            </a:ln>
            <a:effectLst/>
          </c:spPr>
          <c:invertIfNegative val="0"/>
          <c:dLbls>
            <c:dLbl>
              <c:idx val="0"/>
              <c:layout>
                <c:manualLayout>
                  <c:x val="-2.1454323569510197E-17"/>
                  <c:y val="9.31899641577060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70-4AD3-87E2-FD9E128CE8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'13【SQ9S1】'!$D$36:$D$38</c:f>
              <c:numCache>
                <c:formatCode>0.0_ </c:formatCode>
                <c:ptCount val="3"/>
                <c:pt idx="0">
                  <c:v>2.2222222222222223</c:v>
                </c:pt>
                <c:pt idx="1">
                  <c:v>1.2195121951219512</c:v>
                </c:pt>
                <c:pt idx="2">
                  <c:v>5.0724637681159424</c:v>
                </c:pt>
              </c:numCache>
            </c:numRef>
          </c:val>
          <c:extLst>
            <c:ext xmlns:c16="http://schemas.microsoft.com/office/drawing/2014/chart" uri="{C3380CC4-5D6E-409C-BE32-E72D297353CC}">
              <c16:uniqueId val="{00000001-6370-4AD3-87E2-FD9E128CE8D7}"/>
            </c:ext>
          </c:extLst>
        </c:ser>
        <c:ser>
          <c:idx val="1"/>
          <c:order val="1"/>
          <c:tx>
            <c:strRef>
              <c:f>'13【SQ9S1】'!$E$35</c:f>
              <c:strCache>
                <c:ptCount val="1"/>
                <c:pt idx="0">
                  <c:v>製造業</c:v>
                </c:pt>
              </c:strCache>
            </c:strRef>
          </c:tx>
          <c:spPr>
            <a:solidFill>
              <a:schemeClr val="accent1">
                <a:lumMod val="20000"/>
                <a:lumOff val="80000"/>
              </a:schemeClr>
            </a:solidFill>
            <a:ln>
              <a:solidFill>
                <a:schemeClr val="accent1"/>
              </a:solidFill>
            </a:ln>
            <a:effectLst/>
          </c:spPr>
          <c:invertIfNegative val="0"/>
          <c:dLbls>
            <c:dLbl>
              <c:idx val="0"/>
              <c:layout>
                <c:manualLayout>
                  <c:x val="-4.6809973989135351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70-4AD3-87E2-FD9E128CE8D7}"/>
                </c:ext>
              </c:extLst>
            </c:dLbl>
            <c:dLbl>
              <c:idx val="1"/>
              <c:layout>
                <c:manualLayout>
                  <c:x val="-2.3404986994567892E-3"/>
                  <c:y val="-1.269365665574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70-4AD3-87E2-FD9E128CE8D7}"/>
                </c:ext>
              </c:extLst>
            </c:dLbl>
            <c:dLbl>
              <c:idx val="2"/>
              <c:layout>
                <c:manualLayout>
                  <c:x val="-7.0214960983702385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70-4AD3-87E2-FD9E128CE8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'13【SQ9S1】'!$E$36:$E$38</c:f>
              <c:numCache>
                <c:formatCode>0.0_ </c:formatCode>
                <c:ptCount val="3"/>
                <c:pt idx="0">
                  <c:v>30.555555555555557</c:v>
                </c:pt>
                <c:pt idx="1">
                  <c:v>14.634146341463413</c:v>
                </c:pt>
                <c:pt idx="2">
                  <c:v>10.869565217391305</c:v>
                </c:pt>
              </c:numCache>
            </c:numRef>
          </c:val>
          <c:extLst>
            <c:ext xmlns:c16="http://schemas.microsoft.com/office/drawing/2014/chart" uri="{C3380CC4-5D6E-409C-BE32-E72D297353CC}">
              <c16:uniqueId val="{00000005-6370-4AD3-87E2-FD9E128CE8D7}"/>
            </c:ext>
          </c:extLst>
        </c:ser>
        <c:ser>
          <c:idx val="2"/>
          <c:order val="2"/>
          <c:tx>
            <c:strRef>
              <c:f>'13【SQ9S1】'!$F$35</c:f>
              <c:strCache>
                <c:ptCount val="1"/>
                <c:pt idx="0">
                  <c:v>電気・ガス・熱供給・水道業</c:v>
                </c:pt>
              </c:strCache>
            </c:strRef>
          </c:tx>
          <c:spPr>
            <a:solidFill>
              <a:sysClr val="window" lastClr="FFFFFF"/>
            </a:solidFill>
            <a:ln>
              <a:solidFill>
                <a:schemeClr val="accent1"/>
              </a:solidFill>
            </a:ln>
            <a:effectLst/>
          </c:spPr>
          <c:invertIfNegative val="0"/>
          <c:dLbls>
            <c:dLbl>
              <c:idx val="0"/>
              <c:layout>
                <c:manualLayout>
                  <c:x val="-2.3404986994567892E-3"/>
                  <c:y val="9.6964976152174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370-4AD3-87E2-FD9E128CE8D7}"/>
                </c:ext>
              </c:extLst>
            </c:dLbl>
            <c:dLbl>
              <c:idx val="1"/>
              <c:layout>
                <c:manualLayout>
                  <c:x val="0"/>
                  <c:y val="3.5398230088495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370-4AD3-87E2-FD9E128CE8D7}"/>
                </c:ext>
              </c:extLst>
            </c:dLbl>
            <c:dLbl>
              <c:idx val="2"/>
              <c:layout>
                <c:manualLayout>
                  <c:x val="2.3404986994567463E-3"/>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370-4AD3-87E2-FD9E128CE8D7}"/>
                </c:ext>
              </c:extLst>
            </c:dLbl>
            <c:dLbl>
              <c:idx val="3"/>
              <c:layout>
                <c:manualLayout>
                  <c:x val="0"/>
                  <c:y val="3.5398230088495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370-4AD3-87E2-FD9E128CE8D7}"/>
                </c:ext>
              </c:extLst>
            </c:dLbl>
            <c:dLbl>
              <c:idx val="4"/>
              <c:layout>
                <c:manualLayout>
                  <c:x val="4.6809973989134493E-3"/>
                  <c:y val="3.2448377581120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370-4AD3-87E2-FD9E128CE8D7}"/>
                </c:ext>
              </c:extLst>
            </c:dLbl>
            <c:dLbl>
              <c:idx val="6"/>
              <c:layout>
                <c:manualLayout>
                  <c:x val="0"/>
                  <c:y val="3.53982300884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370-4AD3-87E2-FD9E128CE8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'13【SQ9S1】'!$F$36:$F$38</c:f>
              <c:numCache>
                <c:formatCode>0.0_ </c:formatCode>
                <c:ptCount val="3"/>
                <c:pt idx="0">
                  <c:v>2.2222222222222223</c:v>
                </c:pt>
                <c:pt idx="1">
                  <c:v>1.2195121951219512</c:v>
                </c:pt>
                <c:pt idx="2">
                  <c:v>0</c:v>
                </c:pt>
              </c:numCache>
            </c:numRef>
          </c:val>
          <c:extLst>
            <c:ext xmlns:c16="http://schemas.microsoft.com/office/drawing/2014/chart" uri="{C3380CC4-5D6E-409C-BE32-E72D297353CC}">
              <c16:uniqueId val="{0000000C-6370-4AD3-87E2-FD9E128CE8D7}"/>
            </c:ext>
          </c:extLst>
        </c:ser>
        <c:ser>
          <c:idx val="3"/>
          <c:order val="3"/>
          <c:tx>
            <c:strRef>
              <c:f>'13【SQ9S1】'!$G$35</c:f>
              <c:strCache>
                <c:ptCount val="1"/>
                <c:pt idx="0">
                  <c:v>情報通信業</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2.3404986994568322E-3"/>
                  <c:y val="-1.26727521891621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370-4AD3-87E2-FD9E128CE8D7}"/>
                </c:ext>
              </c:extLst>
            </c:dLbl>
            <c:dLbl>
              <c:idx val="2"/>
              <c:layout>
                <c:manualLayout>
                  <c:x val="-2.3404986994567463E-3"/>
                  <c:y val="4.91951780363737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370-4AD3-87E2-FD9E128CE8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'13【SQ9S1】'!$G$36:$G$38</c:f>
              <c:numCache>
                <c:formatCode>0.0_ </c:formatCode>
                <c:ptCount val="3"/>
                <c:pt idx="0">
                  <c:v>7.2222222222222214</c:v>
                </c:pt>
                <c:pt idx="1">
                  <c:v>3.6585365853658534</c:v>
                </c:pt>
                <c:pt idx="2">
                  <c:v>1.4492753623188406</c:v>
                </c:pt>
              </c:numCache>
            </c:numRef>
          </c:val>
          <c:extLst>
            <c:ext xmlns:c16="http://schemas.microsoft.com/office/drawing/2014/chart" uri="{C3380CC4-5D6E-409C-BE32-E72D297353CC}">
              <c16:uniqueId val="{0000000F-6370-4AD3-87E2-FD9E128CE8D7}"/>
            </c:ext>
          </c:extLst>
        </c:ser>
        <c:ser>
          <c:idx val="4"/>
          <c:order val="4"/>
          <c:tx>
            <c:strRef>
              <c:f>'13【SQ9S1】'!$H$35</c:f>
              <c:strCache>
                <c:ptCount val="1"/>
                <c:pt idx="0">
                  <c:v>運輸業</c:v>
                </c:pt>
              </c:strCache>
            </c:strRef>
          </c:tx>
          <c:spPr>
            <a:solidFill>
              <a:srgbClr val="ED7D31">
                <a:lumMod val="60000"/>
                <a:lumOff val="40000"/>
              </a:srgbClr>
            </a:solidFill>
            <a:ln>
              <a:solidFill>
                <a:srgbClr val="5B9BD5"/>
              </a:solidFill>
            </a:ln>
            <a:effectLst/>
          </c:spPr>
          <c:invertIfNegative val="0"/>
          <c:dLbls>
            <c:dLbl>
              <c:idx val="0"/>
              <c:layout>
                <c:manualLayout>
                  <c:x val="-4.2908647139020393E-17"/>
                  <c:y val="9.3189964157706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6370-4AD3-87E2-FD9E128CE8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'13【SQ9S1】'!$H$36:$H$38</c:f>
              <c:numCache>
                <c:formatCode>0.0_ </c:formatCode>
                <c:ptCount val="3"/>
                <c:pt idx="0">
                  <c:v>2.7777777777777777</c:v>
                </c:pt>
                <c:pt idx="1">
                  <c:v>1.2195121951219512</c:v>
                </c:pt>
                <c:pt idx="2">
                  <c:v>2.1739130434782608</c:v>
                </c:pt>
              </c:numCache>
            </c:numRef>
          </c:val>
          <c:extLst>
            <c:ext xmlns:c16="http://schemas.microsoft.com/office/drawing/2014/chart" uri="{C3380CC4-5D6E-409C-BE32-E72D297353CC}">
              <c16:uniqueId val="{00000011-6370-4AD3-87E2-FD9E128CE8D7}"/>
            </c:ext>
          </c:extLst>
        </c:ser>
        <c:ser>
          <c:idx val="5"/>
          <c:order val="5"/>
          <c:tx>
            <c:strRef>
              <c:f>'13【SQ9S1】'!$I$35</c:f>
              <c:strCache>
                <c:ptCount val="1"/>
                <c:pt idx="0">
                  <c:v>卸売り・小売業</c:v>
                </c:pt>
              </c:strCache>
            </c:strRef>
          </c:tx>
          <c:spPr>
            <a:solidFill>
              <a:srgbClr val="ED7D31">
                <a:lumMod val="20000"/>
                <a:lumOff val="80000"/>
              </a:srgbClr>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'13【SQ9S1】'!$I$36:$I$38</c:f>
              <c:numCache>
                <c:formatCode>0.0_ </c:formatCode>
                <c:ptCount val="3"/>
                <c:pt idx="0">
                  <c:v>13.333333333333334</c:v>
                </c:pt>
                <c:pt idx="1">
                  <c:v>24.390243902439025</c:v>
                </c:pt>
                <c:pt idx="2">
                  <c:v>16.666666666666664</c:v>
                </c:pt>
              </c:numCache>
            </c:numRef>
          </c:val>
          <c:extLst>
            <c:ext xmlns:c16="http://schemas.microsoft.com/office/drawing/2014/chart" uri="{C3380CC4-5D6E-409C-BE32-E72D297353CC}">
              <c16:uniqueId val="{00000012-6370-4AD3-87E2-FD9E128CE8D7}"/>
            </c:ext>
          </c:extLst>
        </c:ser>
        <c:ser>
          <c:idx val="6"/>
          <c:order val="6"/>
          <c:tx>
            <c:strRef>
              <c:f>'13【SQ9S1】'!$J$35</c:f>
              <c:strCache>
                <c:ptCount val="1"/>
                <c:pt idx="0">
                  <c:v>金融・保険業</c:v>
                </c:pt>
              </c:strCache>
            </c:strRef>
          </c:tx>
          <c:spPr>
            <a:solidFill>
              <a:sysClr val="window" lastClr="FFFFFF"/>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'13【SQ9S1】'!$J$36:$J$38</c:f>
              <c:numCache>
                <c:formatCode>0.0_ </c:formatCode>
                <c:ptCount val="3"/>
                <c:pt idx="0">
                  <c:v>10</c:v>
                </c:pt>
                <c:pt idx="1">
                  <c:v>8.536585365853659</c:v>
                </c:pt>
                <c:pt idx="2">
                  <c:v>12.318840579710146</c:v>
                </c:pt>
              </c:numCache>
            </c:numRef>
          </c:val>
          <c:extLst>
            <c:ext xmlns:c16="http://schemas.microsoft.com/office/drawing/2014/chart" uri="{C3380CC4-5D6E-409C-BE32-E72D297353CC}">
              <c16:uniqueId val="{00000013-6370-4AD3-87E2-FD9E128CE8D7}"/>
            </c:ext>
          </c:extLst>
        </c:ser>
        <c:ser>
          <c:idx val="7"/>
          <c:order val="7"/>
          <c:tx>
            <c:strRef>
              <c:f>'13【SQ9S1】'!$K$35</c:f>
              <c:strCache>
                <c:ptCount val="1"/>
                <c:pt idx="0">
                  <c:v>不動産業</c:v>
                </c:pt>
              </c:strCache>
            </c:strRef>
          </c:tx>
          <c:spPr>
            <a:pattFill prst="narVert">
              <a:fgClr>
                <a:srgbClr val="ED7D31"/>
              </a:fgClr>
              <a:bgClr>
                <a:sysClr val="window" lastClr="FFFFFF"/>
              </a:bgClr>
            </a:pattFill>
            <a:ln>
              <a:solidFill>
                <a:srgbClr val="5B9BD5"/>
              </a:solidFill>
            </a:ln>
            <a:effectLst/>
          </c:spPr>
          <c:invertIfNegative val="0"/>
          <c:dLbls>
            <c:dLbl>
              <c:idx val="0"/>
              <c:layout>
                <c:manualLayout>
                  <c:x val="-2.3404986994566604E-3"/>
                  <c:y val="2.015070696808060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6370-4AD3-87E2-FD9E128CE8D7}"/>
                </c:ext>
              </c:extLst>
            </c:dLbl>
            <c:dLbl>
              <c:idx val="1"/>
              <c:layout>
                <c:manualLayout>
                  <c:x val="-4.6809973989134068E-3"/>
                  <c:y val="3.49069751236847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6370-4AD3-87E2-FD9E128CE8D7}"/>
                </c:ext>
              </c:extLst>
            </c:dLbl>
            <c:dLbl>
              <c:idx val="2"/>
              <c:layout>
                <c:manualLayout>
                  <c:x val="-2.3404986994567463E-3"/>
                  <c:y val="3.6587229693633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6370-4AD3-87E2-FD9E128CE8D7}"/>
                </c:ext>
              </c:extLst>
            </c:dLbl>
            <c:dLbl>
              <c:idx val="3"/>
              <c:layout>
                <c:manualLayout>
                  <c:x val="8.5817294278040787E-17"/>
                  <c:y val="3.5398230088495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6370-4AD3-87E2-FD9E128CE8D7}"/>
                </c:ext>
              </c:extLst>
            </c:dLbl>
            <c:dLbl>
              <c:idx val="4"/>
              <c:layout>
                <c:manualLayout>
                  <c:x val="0"/>
                  <c:y val="3.2448377581120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6370-4AD3-87E2-FD9E128CE8D7}"/>
                </c:ext>
              </c:extLst>
            </c:dLbl>
            <c:dLbl>
              <c:idx val="5"/>
              <c:layout>
                <c:manualLayout>
                  <c:x val="8.5817294278040787E-17"/>
                  <c:y val="3.8348314867721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6370-4AD3-87E2-FD9E128CE8D7}"/>
                </c:ext>
              </c:extLst>
            </c:dLbl>
            <c:dLbl>
              <c:idx val="6"/>
              <c:layout>
                <c:manualLayout>
                  <c:x val="0"/>
                  <c:y val="3.53982300884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6370-4AD3-87E2-FD9E128CE8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'13【SQ9S1】'!$K$36:$K$38</c:f>
              <c:numCache>
                <c:formatCode>0.0_ </c:formatCode>
                <c:ptCount val="3"/>
                <c:pt idx="0">
                  <c:v>3.8888888888888888</c:v>
                </c:pt>
                <c:pt idx="1">
                  <c:v>1.2195121951219512</c:v>
                </c:pt>
                <c:pt idx="2">
                  <c:v>4.3478260869565215</c:v>
                </c:pt>
              </c:numCache>
            </c:numRef>
          </c:val>
          <c:extLst>
            <c:ext xmlns:c16="http://schemas.microsoft.com/office/drawing/2014/chart" uri="{C3380CC4-5D6E-409C-BE32-E72D297353CC}">
              <c16:uniqueId val="{0000001B-6370-4AD3-87E2-FD9E128CE8D7}"/>
            </c:ext>
          </c:extLst>
        </c:ser>
        <c:ser>
          <c:idx val="8"/>
          <c:order val="8"/>
          <c:tx>
            <c:strRef>
              <c:f>'13【SQ9S1】'!$L$35</c:f>
              <c:strCache>
                <c:ptCount val="1"/>
                <c:pt idx="0">
                  <c:v>飲食店、宿泊業</c:v>
                </c:pt>
              </c:strCache>
            </c:strRef>
          </c:tx>
          <c:spPr>
            <a:solidFill>
              <a:srgbClr val="70AD47"/>
            </a:solidFill>
            <a:ln>
              <a:solidFill>
                <a:srgbClr val="5B9BD5"/>
              </a:solidFill>
            </a:ln>
            <a:effectLst/>
          </c:spPr>
          <c:invertIfNegative val="0"/>
          <c:dLbls>
            <c:dLbl>
              <c:idx val="0"/>
              <c:layout>
                <c:manualLayout>
                  <c:x val="-8.5817294278040787E-17"/>
                  <c:y val="0.1012954025908051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6370-4AD3-87E2-FD9E128CE8D7}"/>
                </c:ext>
              </c:extLst>
            </c:dLbl>
            <c:dLbl>
              <c:idx val="1"/>
              <c:layout>
                <c:manualLayout>
                  <c:x val="0"/>
                  <c:y val="-3.7855201728102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6370-4AD3-87E2-FD9E128CE8D7}"/>
                </c:ext>
              </c:extLst>
            </c:dLbl>
            <c:dLbl>
              <c:idx val="2"/>
              <c:layout>
                <c:manualLayout>
                  <c:x val="2.3404986994567463E-3"/>
                  <c:y val="-3.3635983555152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6370-4AD3-87E2-FD9E128CE8D7}"/>
                </c:ext>
              </c:extLst>
            </c:dLbl>
            <c:dLbl>
              <c:idx val="3"/>
              <c:layout>
                <c:manualLayout>
                  <c:x val="-7.0214960983701526E-3"/>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6370-4AD3-87E2-FD9E128CE8D7}"/>
                </c:ext>
              </c:extLst>
            </c:dLbl>
            <c:dLbl>
              <c:idx val="4"/>
              <c:layout>
                <c:manualLayout>
                  <c:x val="-8.5817294278040787E-17"/>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6370-4AD3-87E2-FD9E128CE8D7}"/>
                </c:ext>
              </c:extLst>
            </c:dLbl>
            <c:dLbl>
              <c:idx val="5"/>
              <c:layout>
                <c:manualLayout>
                  <c:x val="-2.3404986994567463E-3"/>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6370-4AD3-87E2-FD9E128CE8D7}"/>
                </c:ext>
              </c:extLst>
            </c:dLbl>
            <c:dLbl>
              <c:idx val="6"/>
              <c:layout>
                <c:manualLayout>
                  <c:x val="8.5817294278040787E-17"/>
                  <c:y val="-3.5398230088495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6370-4AD3-87E2-FD9E128CE8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'13【SQ9S1】'!$L$36:$L$38</c:f>
              <c:numCache>
                <c:formatCode>0.0_ </c:formatCode>
                <c:ptCount val="3"/>
                <c:pt idx="0">
                  <c:v>0</c:v>
                </c:pt>
                <c:pt idx="1">
                  <c:v>0</c:v>
                </c:pt>
                <c:pt idx="2">
                  <c:v>0.72463768115942029</c:v>
                </c:pt>
              </c:numCache>
            </c:numRef>
          </c:val>
          <c:extLst>
            <c:ext xmlns:c16="http://schemas.microsoft.com/office/drawing/2014/chart" uri="{C3380CC4-5D6E-409C-BE32-E72D297353CC}">
              <c16:uniqueId val="{00000023-6370-4AD3-87E2-FD9E128CE8D7}"/>
            </c:ext>
          </c:extLst>
        </c:ser>
        <c:ser>
          <c:idx val="9"/>
          <c:order val="9"/>
          <c:tx>
            <c:strRef>
              <c:f>'13【SQ9S1】'!$M$35</c:f>
              <c:strCache>
                <c:ptCount val="1"/>
                <c:pt idx="0">
                  <c:v>医療、福祉</c:v>
                </c:pt>
              </c:strCache>
            </c:strRef>
          </c:tx>
          <c:spPr>
            <a:solidFill>
              <a:srgbClr val="70AD47">
                <a:lumMod val="20000"/>
                <a:lumOff val="80000"/>
              </a:srgbClr>
            </a:solidFill>
            <a:ln>
              <a:solidFill>
                <a:srgbClr val="5B9BD5"/>
              </a:solidFill>
            </a:ln>
            <a:effectLst/>
          </c:spPr>
          <c:invertIfNegative val="0"/>
          <c:dLbls>
            <c:dLbl>
              <c:idx val="1"/>
              <c:layout>
                <c:manualLayout>
                  <c:x val="0"/>
                  <c:y val="-4.2189859010986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6370-4AD3-87E2-FD9E128CE8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'13【SQ9S1】'!$M$36:$M$38</c:f>
              <c:numCache>
                <c:formatCode>0.0_ </c:formatCode>
                <c:ptCount val="3"/>
                <c:pt idx="0">
                  <c:v>4.4444444444444446</c:v>
                </c:pt>
                <c:pt idx="1">
                  <c:v>17.073170731707318</c:v>
                </c:pt>
                <c:pt idx="2">
                  <c:v>16.666666666666664</c:v>
                </c:pt>
              </c:numCache>
            </c:numRef>
          </c:val>
          <c:extLst>
            <c:ext xmlns:c16="http://schemas.microsoft.com/office/drawing/2014/chart" uri="{C3380CC4-5D6E-409C-BE32-E72D297353CC}">
              <c16:uniqueId val="{00000025-6370-4AD3-87E2-FD9E128CE8D7}"/>
            </c:ext>
          </c:extLst>
        </c:ser>
        <c:ser>
          <c:idx val="10"/>
          <c:order val="10"/>
          <c:tx>
            <c:strRef>
              <c:f>'13【SQ9S1】'!$N$35</c:f>
              <c:strCache>
                <c:ptCount val="1"/>
                <c:pt idx="0">
                  <c:v>教育、学習支援業</c:v>
                </c:pt>
              </c:strCache>
            </c:strRef>
          </c:tx>
          <c:spPr>
            <a:solidFill>
              <a:sysClr val="window" lastClr="FFFFFF"/>
            </a:solidFill>
            <a:ln>
              <a:solidFill>
                <a:srgbClr val="5B9BD5"/>
              </a:solidFill>
            </a:ln>
            <a:effectLst/>
          </c:spPr>
          <c:invertIfNegative val="0"/>
          <c:dLbls>
            <c:dLbl>
              <c:idx val="1"/>
              <c:layout>
                <c:manualLayout>
                  <c:x val="-4.6809973989134926E-3"/>
                  <c:y val="3.2450932571481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6370-4AD3-87E2-FD9E128CE8D7}"/>
                </c:ext>
              </c:extLst>
            </c:dLbl>
            <c:dLbl>
              <c:idx val="3"/>
              <c:layout>
                <c:manualLayout>
                  <c:x val="0"/>
                  <c:y val="3.2448377581120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6370-4AD3-87E2-FD9E128CE8D7}"/>
                </c:ext>
              </c:extLst>
            </c:dLbl>
            <c:dLbl>
              <c:idx val="5"/>
              <c:layout>
                <c:manualLayout>
                  <c:x val="-1.7163458855608157E-16"/>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6370-4AD3-87E2-FD9E128CE8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'13【SQ9S1】'!$N$36:$N$38</c:f>
              <c:numCache>
                <c:formatCode>0.0_ </c:formatCode>
                <c:ptCount val="3"/>
                <c:pt idx="0">
                  <c:v>3.8888888888888888</c:v>
                </c:pt>
                <c:pt idx="1">
                  <c:v>2.4390243902439024</c:v>
                </c:pt>
                <c:pt idx="2">
                  <c:v>3.6231884057971016</c:v>
                </c:pt>
              </c:numCache>
            </c:numRef>
          </c:val>
          <c:extLst>
            <c:ext xmlns:c16="http://schemas.microsoft.com/office/drawing/2014/chart" uri="{C3380CC4-5D6E-409C-BE32-E72D297353CC}">
              <c16:uniqueId val="{00000029-6370-4AD3-87E2-FD9E128CE8D7}"/>
            </c:ext>
          </c:extLst>
        </c:ser>
        <c:ser>
          <c:idx val="11"/>
          <c:order val="11"/>
          <c:tx>
            <c:strRef>
              <c:f>'13【SQ9S1】'!$O$35</c:f>
              <c:strCache>
                <c:ptCount val="1"/>
                <c:pt idx="0">
                  <c:v>その他のサービス業</c:v>
                </c:pt>
              </c:strCache>
            </c:strRef>
          </c:tx>
          <c:spPr>
            <a:pattFill prst="ltUpDiag">
              <a:fgClr>
                <a:srgbClr val="70AD47"/>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'13【SQ9S1】'!$O$36:$O$38</c:f>
              <c:numCache>
                <c:formatCode>0.0_ </c:formatCode>
                <c:ptCount val="3"/>
                <c:pt idx="0">
                  <c:v>15</c:v>
                </c:pt>
                <c:pt idx="1">
                  <c:v>17.073170731707318</c:v>
                </c:pt>
                <c:pt idx="2">
                  <c:v>13.768115942028986</c:v>
                </c:pt>
              </c:numCache>
            </c:numRef>
          </c:val>
          <c:extLst>
            <c:ext xmlns:c16="http://schemas.microsoft.com/office/drawing/2014/chart" uri="{C3380CC4-5D6E-409C-BE32-E72D297353CC}">
              <c16:uniqueId val="{0000002A-6370-4AD3-87E2-FD9E128CE8D7}"/>
            </c:ext>
          </c:extLst>
        </c:ser>
        <c:ser>
          <c:idx val="12"/>
          <c:order val="12"/>
          <c:tx>
            <c:strRef>
              <c:f>'13【SQ9S1】'!$P$35</c:f>
              <c:strCache>
                <c:ptCount val="1"/>
                <c:pt idx="0">
                  <c:v>公務</c:v>
                </c:pt>
              </c:strCache>
            </c:strRef>
          </c:tx>
          <c:spPr>
            <a:solidFill>
              <a:srgbClr val="FFC000"/>
            </a:solidFill>
            <a:ln>
              <a:solidFill>
                <a:srgbClr val="5B9BD5"/>
              </a:solidFill>
            </a:ln>
            <a:effectLst/>
          </c:spPr>
          <c:invertIfNegative val="0"/>
          <c:dLbls>
            <c:dLbl>
              <c:idx val="0"/>
              <c:layout>
                <c:manualLayout>
                  <c:x val="0"/>
                  <c:y val="8.60215053763440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6370-4AD3-87E2-FD9E128CE8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'13【SQ9S1】'!$P$36:$P$38</c:f>
              <c:numCache>
                <c:formatCode>0.0_ </c:formatCode>
                <c:ptCount val="3"/>
                <c:pt idx="0">
                  <c:v>0</c:v>
                </c:pt>
                <c:pt idx="1">
                  <c:v>0</c:v>
                </c:pt>
                <c:pt idx="2">
                  <c:v>1.4492753623188406</c:v>
                </c:pt>
              </c:numCache>
            </c:numRef>
          </c:val>
          <c:extLst>
            <c:ext xmlns:c16="http://schemas.microsoft.com/office/drawing/2014/chart" uri="{C3380CC4-5D6E-409C-BE32-E72D297353CC}">
              <c16:uniqueId val="{0000002C-6370-4AD3-87E2-FD9E128CE8D7}"/>
            </c:ext>
          </c:extLst>
        </c:ser>
        <c:ser>
          <c:idx val="13"/>
          <c:order val="13"/>
          <c:tx>
            <c:strRef>
              <c:f>'13【SQ9S1】'!$Q$35</c:f>
              <c:strCache>
                <c:ptCount val="1"/>
                <c:pt idx="0">
                  <c:v>農業、水産業、林業、鉱業</c:v>
                </c:pt>
              </c:strCache>
            </c:strRef>
          </c:tx>
          <c:spPr>
            <a:solidFill>
              <a:srgbClr val="FFC000">
                <a:lumMod val="20000"/>
                <a:lumOff val="80000"/>
              </a:srgbClr>
            </a:solidFill>
            <a:ln>
              <a:solidFill>
                <a:srgbClr val="5B9BD5"/>
              </a:solidFill>
            </a:ln>
            <a:effectLst/>
          </c:spPr>
          <c:invertIfNegative val="0"/>
          <c:cat>
            <c:strRef>
              <c:f>'13【SQ9S1】'!$C$36:$C$38</c:f>
              <c:strCache>
                <c:ptCount val="3"/>
                <c:pt idx="0">
                  <c:v>男性・管理職/総合職(n=180)</c:v>
                </c:pt>
                <c:pt idx="1">
                  <c:v>女性・管理職/総合職(n=82)</c:v>
                </c:pt>
                <c:pt idx="2">
                  <c:v>女性・一般職(n=138)</c:v>
                </c:pt>
              </c:strCache>
            </c:strRef>
          </c:cat>
          <c:val>
            <c:numRef>
              <c:f>'13【SQ9S1】'!$Q$36:$Q$38</c:f>
              <c:numCache>
                <c:formatCode>0.0_ </c:formatCode>
                <c:ptCount val="3"/>
                <c:pt idx="0">
                  <c:v>0</c:v>
                </c:pt>
                <c:pt idx="1">
                  <c:v>0</c:v>
                </c:pt>
                <c:pt idx="2">
                  <c:v>0</c:v>
                </c:pt>
              </c:numCache>
            </c:numRef>
          </c:val>
          <c:extLst>
            <c:ext xmlns:c16="http://schemas.microsoft.com/office/drawing/2014/chart" uri="{C3380CC4-5D6E-409C-BE32-E72D297353CC}">
              <c16:uniqueId val="{0000002D-6370-4AD3-87E2-FD9E128CE8D7}"/>
            </c:ext>
          </c:extLst>
        </c:ser>
        <c:ser>
          <c:idx val="14"/>
          <c:order val="14"/>
          <c:tx>
            <c:strRef>
              <c:f>'13【SQ9S1】'!$R$35</c:f>
              <c:strCache>
                <c:ptCount val="1"/>
                <c:pt idx="0">
                  <c:v>その他</c:v>
                </c:pt>
              </c:strCache>
            </c:strRef>
          </c:tx>
          <c:spPr>
            <a:solidFill>
              <a:sysClr val="window" lastClr="FFFFFF"/>
            </a:solidFill>
            <a:ln>
              <a:solidFill>
                <a:srgbClr val="5B9BD5"/>
              </a:solidFill>
            </a:ln>
            <a:effectLst/>
          </c:spPr>
          <c:invertIfNegative val="0"/>
          <c:dLbls>
            <c:dLbl>
              <c:idx val="1"/>
              <c:layout>
                <c:manualLayout>
                  <c:x val="2.3404986994567463E-3"/>
                  <c:y val="2.949852507374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6370-4AD3-87E2-FD9E128CE8D7}"/>
                </c:ext>
              </c:extLst>
            </c:dLbl>
            <c:dLbl>
              <c:idx val="3"/>
              <c:layout>
                <c:manualLayout>
                  <c:x val="0"/>
                  <c:y val="3.5398230088495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6370-4AD3-87E2-FD9E128CE8D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'13【SQ9S1】'!$C$36:$C$38</c:f>
              <c:strCache>
                <c:ptCount val="3"/>
                <c:pt idx="0">
                  <c:v>男性・管理職/総合職(n=180)</c:v>
                </c:pt>
                <c:pt idx="1">
                  <c:v>女性・管理職/総合職(n=82)</c:v>
                </c:pt>
                <c:pt idx="2">
                  <c:v>女性・一般職(n=138)</c:v>
                </c:pt>
              </c:strCache>
            </c:strRef>
          </c:cat>
          <c:val>
            <c:numRef>
              <c:f>'13【SQ9S1】'!$R$36:$R$38</c:f>
              <c:numCache>
                <c:formatCode>0.0_ </c:formatCode>
                <c:ptCount val="3"/>
                <c:pt idx="0">
                  <c:v>4.4444444444444446</c:v>
                </c:pt>
                <c:pt idx="1">
                  <c:v>7.3170731707317067</c:v>
                </c:pt>
                <c:pt idx="2">
                  <c:v>10.869565217391305</c:v>
                </c:pt>
              </c:numCache>
            </c:numRef>
          </c:val>
          <c:extLst>
            <c:ext xmlns:c16="http://schemas.microsoft.com/office/drawing/2014/chart" uri="{C3380CC4-5D6E-409C-BE32-E72D297353CC}">
              <c16:uniqueId val="{00000030-6370-4AD3-87E2-FD9E128CE8D7}"/>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663192285421E-3"/>
          <c:y val="0.53131939152767205"/>
          <c:w val="0.99840643368077142"/>
          <c:h val="0.46541416193943497"/>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9.2512283980174699E-3"/>
          <c:y val="5.1368424837306297E-2"/>
          <c:w val="0.97230665418276929"/>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'14【SQ9S2】'!$F$30:$T$30</c:f>
              <c:numCache>
                <c:formatCode>0.0_ </c:formatCode>
                <c:ptCount val="15"/>
                <c:pt idx="0">
                  <c:v>3.0674846625766872</c:v>
                </c:pt>
                <c:pt idx="1">
                  <c:v>19.631901840490798</c:v>
                </c:pt>
                <c:pt idx="2">
                  <c:v>1.2269938650306749</c:v>
                </c:pt>
                <c:pt idx="3">
                  <c:v>3.0674846625766872</c:v>
                </c:pt>
                <c:pt idx="4">
                  <c:v>1.8404907975460123</c:v>
                </c:pt>
                <c:pt idx="5">
                  <c:v>14.723926380368098</c:v>
                </c:pt>
                <c:pt idx="6">
                  <c:v>18.404907975460123</c:v>
                </c:pt>
                <c:pt idx="7">
                  <c:v>1.2269938650306749</c:v>
                </c:pt>
                <c:pt idx="8">
                  <c:v>2.4539877300613497</c:v>
                </c:pt>
                <c:pt idx="9">
                  <c:v>10.429447852760736</c:v>
                </c:pt>
                <c:pt idx="10">
                  <c:v>7.3619631901840492</c:v>
                </c:pt>
                <c:pt idx="11">
                  <c:v>9.8159509202453989</c:v>
                </c:pt>
                <c:pt idx="12">
                  <c:v>0</c:v>
                </c:pt>
                <c:pt idx="13">
                  <c:v>0</c:v>
                </c:pt>
                <c:pt idx="14">
                  <c:v>6.7484662576687118</c:v>
                </c:pt>
              </c:numCache>
            </c:numRef>
          </c:val>
          <c:extLst>
            <c:ext xmlns:c16="http://schemas.microsoft.com/office/drawing/2014/chart" uri="{C3380CC4-5D6E-409C-BE32-E72D297353CC}">
              <c16:uniqueId val="{00000005-CA2C-426A-9D2D-EE4A4D456EC1}"/>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7954812052431E-2"/>
          <c:y val="0.57997547707763775"/>
          <c:w val="0.9375693739554638"/>
          <c:h val="0.34740648747421804"/>
        </c:manualLayout>
      </c:layout>
      <c:barChart>
        <c:barDir val="bar"/>
        <c:grouping val="percentStacked"/>
        <c:varyColors val="0"/>
        <c:ser>
          <c:idx val="0"/>
          <c:order val="0"/>
          <c:tx>
            <c:strRef>
              <c:f>'14【SQ9S2】'!$F$28</c:f>
              <c:strCache>
                <c:ptCount val="1"/>
                <c:pt idx="0">
                  <c:v>建設業</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'14【SQ9S2】'!$F$30:$F$33</c:f>
              <c:numCache>
                <c:formatCode>0.0_ </c:formatCode>
                <c:ptCount val="4"/>
                <c:pt idx="0">
                  <c:v>3.0674846625766872</c:v>
                </c:pt>
                <c:pt idx="1">
                  <c:v>2.666666666666667</c:v>
                </c:pt>
                <c:pt idx="2">
                  <c:v>2.8571428571428572</c:v>
                </c:pt>
                <c:pt idx="3">
                  <c:v>4.1666666666666661</c:v>
                </c:pt>
              </c:numCache>
            </c:numRef>
          </c:val>
          <c:extLst>
            <c:ext xmlns:c16="http://schemas.microsoft.com/office/drawing/2014/chart" uri="{C3380CC4-5D6E-409C-BE32-E72D297353CC}">
              <c16:uniqueId val="{00000001-050C-4FFD-AE61-88CC89291A29}"/>
            </c:ext>
          </c:extLst>
        </c:ser>
        <c:ser>
          <c:idx val="1"/>
          <c:order val="1"/>
          <c:tx>
            <c:strRef>
              <c:f>'14【SQ9S2】'!$G$28</c:f>
              <c:strCache>
                <c:ptCount val="1"/>
                <c:pt idx="0">
                  <c:v>製造業</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'14【SQ9S2】'!$G$30:$G$33</c:f>
              <c:numCache>
                <c:formatCode>0.0_ </c:formatCode>
                <c:ptCount val="4"/>
                <c:pt idx="0">
                  <c:v>19.631901840490798</c:v>
                </c:pt>
                <c:pt idx="1">
                  <c:v>32</c:v>
                </c:pt>
                <c:pt idx="2">
                  <c:v>8.5714285714285712</c:v>
                </c:pt>
                <c:pt idx="3">
                  <c:v>10.416666666666668</c:v>
                </c:pt>
              </c:numCache>
            </c:numRef>
          </c:val>
          <c:extLst>
            <c:ext xmlns:c16="http://schemas.microsoft.com/office/drawing/2014/chart" uri="{C3380CC4-5D6E-409C-BE32-E72D297353CC}">
              <c16:uniqueId val="{00000002-050C-4FFD-AE61-88CC89291A29}"/>
            </c:ext>
          </c:extLst>
        </c:ser>
        <c:ser>
          <c:idx val="2"/>
          <c:order val="2"/>
          <c:tx>
            <c:strRef>
              <c:f>'14【SQ9S2】'!$H$28</c:f>
              <c:strCache>
                <c:ptCount val="1"/>
                <c:pt idx="0">
                  <c:v>電気・ガス・熱供給・水道業</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'14【SQ9S2】'!$H$30:$H$33</c:f>
              <c:numCache>
                <c:formatCode>0.0_ </c:formatCode>
                <c:ptCount val="4"/>
                <c:pt idx="0">
                  <c:v>1.2269938650306749</c:v>
                </c:pt>
                <c:pt idx="1">
                  <c:v>1.3333333333333335</c:v>
                </c:pt>
                <c:pt idx="2">
                  <c:v>0</c:v>
                </c:pt>
                <c:pt idx="3">
                  <c:v>2.083333333333333</c:v>
                </c:pt>
              </c:numCache>
            </c:numRef>
          </c:val>
          <c:extLst>
            <c:ext xmlns:c16="http://schemas.microsoft.com/office/drawing/2014/chart" uri="{C3380CC4-5D6E-409C-BE32-E72D297353CC}">
              <c16:uniqueId val="{00000003-050C-4FFD-AE61-88CC89291A29}"/>
            </c:ext>
          </c:extLst>
        </c:ser>
        <c:ser>
          <c:idx val="3"/>
          <c:order val="3"/>
          <c:tx>
            <c:strRef>
              <c:f>'14【SQ9S2】'!$I$28</c:f>
              <c:strCache>
                <c:ptCount val="1"/>
                <c:pt idx="0">
                  <c:v>情報通信業</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'14【SQ9S2】'!$I$30:$I$33</c:f>
              <c:numCache>
                <c:formatCode>0.0_ </c:formatCode>
                <c:ptCount val="4"/>
                <c:pt idx="0">
                  <c:v>3.0674846625766872</c:v>
                </c:pt>
                <c:pt idx="1">
                  <c:v>6.666666666666667</c:v>
                </c:pt>
                <c:pt idx="2">
                  <c:v>0</c:v>
                </c:pt>
                <c:pt idx="3">
                  <c:v>0</c:v>
                </c:pt>
              </c:numCache>
            </c:numRef>
          </c:val>
          <c:extLst>
            <c:ext xmlns:c16="http://schemas.microsoft.com/office/drawing/2014/chart" uri="{C3380CC4-5D6E-409C-BE32-E72D297353CC}">
              <c16:uniqueId val="{00000004-050C-4FFD-AE61-88CC89291A29}"/>
            </c:ext>
          </c:extLst>
        </c:ser>
        <c:ser>
          <c:idx val="4"/>
          <c:order val="4"/>
          <c:tx>
            <c:strRef>
              <c:f>'14【SQ9S2】'!$J$28</c:f>
              <c:strCache>
                <c:ptCount val="1"/>
                <c:pt idx="0">
                  <c:v>運輸業</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'14【SQ9S2】'!$J$30:$J$33</c:f>
              <c:numCache>
                <c:formatCode>0.0_ </c:formatCode>
                <c:ptCount val="4"/>
                <c:pt idx="0">
                  <c:v>1.8404907975460123</c:v>
                </c:pt>
                <c:pt idx="1">
                  <c:v>1.3333333333333335</c:v>
                </c:pt>
                <c:pt idx="2">
                  <c:v>5.7142857142857144</c:v>
                </c:pt>
                <c:pt idx="3">
                  <c:v>0</c:v>
                </c:pt>
              </c:numCache>
            </c:numRef>
          </c:val>
          <c:extLst>
            <c:ext xmlns:c16="http://schemas.microsoft.com/office/drawing/2014/chart" uri="{C3380CC4-5D6E-409C-BE32-E72D297353CC}">
              <c16:uniqueId val="{00000005-050C-4FFD-AE61-88CC89291A29}"/>
            </c:ext>
          </c:extLst>
        </c:ser>
        <c:ser>
          <c:idx val="5"/>
          <c:order val="5"/>
          <c:tx>
            <c:strRef>
              <c:f>'14【SQ9S2】'!$K$28</c:f>
              <c:strCache>
                <c:ptCount val="1"/>
                <c:pt idx="0">
                  <c:v>卸売り・小売業</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'14【SQ9S2】'!$K$30:$K$33</c:f>
              <c:numCache>
                <c:formatCode>0.0_ </c:formatCode>
                <c:ptCount val="4"/>
                <c:pt idx="0">
                  <c:v>14.723926380368098</c:v>
                </c:pt>
                <c:pt idx="1">
                  <c:v>12</c:v>
                </c:pt>
                <c:pt idx="2">
                  <c:v>25.714285714285712</c:v>
                </c:pt>
                <c:pt idx="3">
                  <c:v>8.3333333333333321</c:v>
                </c:pt>
              </c:numCache>
            </c:numRef>
          </c:val>
          <c:extLst>
            <c:ext xmlns:c16="http://schemas.microsoft.com/office/drawing/2014/chart" uri="{C3380CC4-5D6E-409C-BE32-E72D297353CC}">
              <c16:uniqueId val="{00000006-050C-4FFD-AE61-88CC89291A29}"/>
            </c:ext>
          </c:extLst>
        </c:ser>
        <c:ser>
          <c:idx val="6"/>
          <c:order val="6"/>
          <c:tx>
            <c:strRef>
              <c:f>'14【SQ9S2】'!$L$28</c:f>
              <c:strCache>
                <c:ptCount val="1"/>
                <c:pt idx="0">
                  <c:v>金融・保険業</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'14【SQ9S2】'!$L$30:$L$33</c:f>
              <c:numCache>
                <c:formatCode>0.0_ </c:formatCode>
                <c:ptCount val="4"/>
                <c:pt idx="0">
                  <c:v>18.404907975460123</c:v>
                </c:pt>
                <c:pt idx="1">
                  <c:v>17.333333333333336</c:v>
                </c:pt>
                <c:pt idx="2">
                  <c:v>11.428571428571429</c:v>
                </c:pt>
                <c:pt idx="3">
                  <c:v>25</c:v>
                </c:pt>
              </c:numCache>
            </c:numRef>
          </c:val>
          <c:extLst>
            <c:ext xmlns:c16="http://schemas.microsoft.com/office/drawing/2014/chart" uri="{C3380CC4-5D6E-409C-BE32-E72D297353CC}">
              <c16:uniqueId val="{00000007-050C-4FFD-AE61-88CC89291A29}"/>
            </c:ext>
          </c:extLst>
        </c:ser>
        <c:ser>
          <c:idx val="7"/>
          <c:order val="7"/>
          <c:tx>
            <c:strRef>
              <c:f>'14【SQ9S2】'!$M$28</c:f>
              <c:strCache>
                <c:ptCount val="1"/>
                <c:pt idx="0">
                  <c:v>不動産業</c:v>
                </c:pt>
              </c:strCache>
            </c:strRef>
          </c:tx>
          <c:spPr>
            <a:solidFill>
              <a:srgbClr val="B8CCE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'14【SQ9S2】'!$M$30:$M$33</c:f>
              <c:numCache>
                <c:formatCode>0.0_ </c:formatCode>
                <c:ptCount val="4"/>
                <c:pt idx="0">
                  <c:v>1.2269938650306749</c:v>
                </c:pt>
                <c:pt idx="1">
                  <c:v>1.3333333333333335</c:v>
                </c:pt>
                <c:pt idx="2">
                  <c:v>0</c:v>
                </c:pt>
                <c:pt idx="3">
                  <c:v>2.083333333333333</c:v>
                </c:pt>
              </c:numCache>
            </c:numRef>
          </c:val>
          <c:extLst>
            <c:ext xmlns:c16="http://schemas.microsoft.com/office/drawing/2014/chart" uri="{C3380CC4-5D6E-409C-BE32-E72D297353CC}">
              <c16:uniqueId val="{00000008-050C-4FFD-AE61-88CC89291A29}"/>
            </c:ext>
          </c:extLst>
        </c:ser>
        <c:ser>
          <c:idx val="8"/>
          <c:order val="8"/>
          <c:tx>
            <c:strRef>
              <c:f>'14【SQ9S2】'!$N$28</c:f>
              <c:strCache>
                <c:ptCount val="1"/>
                <c:pt idx="0">
                  <c:v>飲食店、宿泊業</c:v>
                </c:pt>
              </c:strCache>
            </c:strRef>
          </c:tx>
          <c:spPr>
            <a:solidFill>
              <a:srgbClr val="E6B8B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'14【SQ9S2】'!$N$30:$N$33</c:f>
              <c:numCache>
                <c:formatCode>0.0_ </c:formatCode>
                <c:ptCount val="4"/>
                <c:pt idx="0">
                  <c:v>2.4539877300613497</c:v>
                </c:pt>
                <c:pt idx="1">
                  <c:v>0</c:v>
                </c:pt>
                <c:pt idx="2">
                  <c:v>2.8571428571428572</c:v>
                </c:pt>
                <c:pt idx="3">
                  <c:v>6.25</c:v>
                </c:pt>
              </c:numCache>
            </c:numRef>
          </c:val>
          <c:extLst>
            <c:ext xmlns:c16="http://schemas.microsoft.com/office/drawing/2014/chart" uri="{C3380CC4-5D6E-409C-BE32-E72D297353CC}">
              <c16:uniqueId val="{00000009-050C-4FFD-AE61-88CC89291A29}"/>
            </c:ext>
          </c:extLst>
        </c:ser>
        <c:ser>
          <c:idx val="9"/>
          <c:order val="9"/>
          <c:tx>
            <c:strRef>
              <c:f>'14【SQ9S2】'!$O$28</c:f>
              <c:strCache>
                <c:ptCount val="1"/>
                <c:pt idx="0">
                  <c:v>医療、福祉</c:v>
                </c:pt>
              </c:strCache>
            </c:strRef>
          </c:tx>
          <c:spPr>
            <a:solidFill>
              <a:srgbClr val="D8E4B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'14【SQ9S2】'!$O$30:$O$33</c:f>
              <c:numCache>
                <c:formatCode>0.0_ </c:formatCode>
                <c:ptCount val="4"/>
                <c:pt idx="0">
                  <c:v>10.429447852760736</c:v>
                </c:pt>
                <c:pt idx="1">
                  <c:v>4</c:v>
                </c:pt>
                <c:pt idx="2">
                  <c:v>17.142857142857142</c:v>
                </c:pt>
                <c:pt idx="3">
                  <c:v>16.666666666666664</c:v>
                </c:pt>
              </c:numCache>
            </c:numRef>
          </c:val>
          <c:extLst>
            <c:ext xmlns:c16="http://schemas.microsoft.com/office/drawing/2014/chart" uri="{C3380CC4-5D6E-409C-BE32-E72D297353CC}">
              <c16:uniqueId val="{0000000A-050C-4FFD-AE61-88CC89291A29}"/>
            </c:ext>
          </c:extLst>
        </c:ser>
        <c:ser>
          <c:idx val="10"/>
          <c:order val="10"/>
          <c:tx>
            <c:strRef>
              <c:f>'14【SQ9S2】'!$P$28</c:f>
              <c:strCache>
                <c:ptCount val="1"/>
                <c:pt idx="0">
                  <c:v>教育、学習支援業</c:v>
                </c:pt>
              </c:strCache>
            </c:strRef>
          </c:tx>
          <c:spPr>
            <a:solidFill>
              <a:srgbClr val="FCD5B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'14【SQ9S2】'!$P$30:$P$33</c:f>
              <c:numCache>
                <c:formatCode>0.0_ </c:formatCode>
                <c:ptCount val="4"/>
                <c:pt idx="0">
                  <c:v>7.3619631901840492</c:v>
                </c:pt>
                <c:pt idx="1">
                  <c:v>8</c:v>
                </c:pt>
                <c:pt idx="2">
                  <c:v>5.7142857142857144</c:v>
                </c:pt>
                <c:pt idx="3">
                  <c:v>6.25</c:v>
                </c:pt>
              </c:numCache>
            </c:numRef>
          </c:val>
          <c:extLst>
            <c:ext xmlns:c16="http://schemas.microsoft.com/office/drawing/2014/chart" uri="{C3380CC4-5D6E-409C-BE32-E72D297353CC}">
              <c16:uniqueId val="{0000000B-050C-4FFD-AE61-88CC89291A29}"/>
            </c:ext>
          </c:extLst>
        </c:ser>
        <c:ser>
          <c:idx val="11"/>
          <c:order val="11"/>
          <c:tx>
            <c:strRef>
              <c:f>'14【SQ9S2】'!$Q$28</c:f>
              <c:strCache>
                <c:ptCount val="1"/>
                <c:pt idx="0">
                  <c:v>その他のサービス業</c:v>
                </c:pt>
              </c:strCache>
            </c:strRef>
          </c:tx>
          <c:spPr>
            <a:solidFill>
              <a:srgbClr val="B7DEE8"/>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'14【SQ9S2】'!$Q$30:$Q$33</c:f>
              <c:numCache>
                <c:formatCode>0.0_ </c:formatCode>
                <c:ptCount val="4"/>
                <c:pt idx="0">
                  <c:v>9.8159509202453989</c:v>
                </c:pt>
                <c:pt idx="1">
                  <c:v>9.3333333333333339</c:v>
                </c:pt>
                <c:pt idx="2">
                  <c:v>14.285714285714285</c:v>
                </c:pt>
                <c:pt idx="3">
                  <c:v>8.3333333333333321</c:v>
                </c:pt>
              </c:numCache>
            </c:numRef>
          </c:val>
          <c:extLst>
            <c:ext xmlns:c16="http://schemas.microsoft.com/office/drawing/2014/chart" uri="{C3380CC4-5D6E-409C-BE32-E72D297353CC}">
              <c16:uniqueId val="{0000000C-050C-4FFD-AE61-88CC89291A29}"/>
            </c:ext>
          </c:extLst>
        </c:ser>
        <c:ser>
          <c:idx val="12"/>
          <c:order val="12"/>
          <c:tx>
            <c:strRef>
              <c:f>'14【SQ9S2】'!$R$28</c:f>
              <c:strCache>
                <c:ptCount val="1"/>
                <c:pt idx="0">
                  <c:v>公務</c:v>
                </c:pt>
              </c:strCache>
            </c:strRef>
          </c:tx>
          <c:spPr>
            <a:solidFill>
              <a:srgbClr val="CCC0DA"/>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'14【SQ9S2】'!$R$30:$R$33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D-050C-4FFD-AE61-88CC89291A29}"/>
            </c:ext>
          </c:extLst>
        </c:ser>
        <c:ser>
          <c:idx val="13"/>
          <c:order val="13"/>
          <c:tx>
            <c:strRef>
              <c:f>'14【SQ9S2】'!$S$28</c:f>
              <c:strCache>
                <c:ptCount val="1"/>
                <c:pt idx="0">
                  <c:v>農業、水産業、林業、鉱業</c:v>
                </c:pt>
              </c:strCache>
            </c:strRef>
          </c:tx>
          <c:spPr>
            <a:solidFill>
              <a:srgbClr val="8DB4E2"/>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'14【SQ9S2】'!$S$30:$S$33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E-050C-4FFD-AE61-88CC89291A29}"/>
            </c:ext>
          </c:extLst>
        </c:ser>
        <c:ser>
          <c:idx val="14"/>
          <c:order val="14"/>
          <c:tx>
            <c:strRef>
              <c:f>'14【SQ9S2】'!$T$28</c:f>
              <c:strCache>
                <c:ptCount val="1"/>
                <c:pt idx="0">
                  <c:v>その他</c:v>
                </c:pt>
              </c:strCache>
            </c:strRef>
          </c:tx>
          <c:spPr>
            <a:solidFill>
              <a:srgbClr val="DCE6F1"/>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'14【SQ9S2】'!$T$30:$T$33</c:f>
              <c:numCache>
                <c:formatCode>0.0_ </c:formatCode>
                <c:ptCount val="4"/>
                <c:pt idx="0">
                  <c:v>6.7484662576687118</c:v>
                </c:pt>
                <c:pt idx="1">
                  <c:v>4</c:v>
                </c:pt>
                <c:pt idx="2">
                  <c:v>5.7142857142857144</c:v>
                </c:pt>
                <c:pt idx="3">
                  <c:v>10.416666666666668</c:v>
                </c:pt>
              </c:numCache>
            </c:numRef>
          </c:val>
          <c:extLst>
            <c:ext xmlns:c16="http://schemas.microsoft.com/office/drawing/2014/chart" uri="{C3380CC4-5D6E-409C-BE32-E72D297353CC}">
              <c16:uniqueId val="{0000000F-050C-4FFD-AE61-88CC89291A29}"/>
            </c:ext>
          </c:extLst>
        </c:ser>
        <c:dLbls>
          <c:showLegendKey val="0"/>
          <c:showVal val="0"/>
          <c:showCatName val="0"/>
          <c:showSerName val="0"/>
          <c:showPercent val="0"/>
          <c:showBubbleSize val="0"/>
        </c:dLbls>
        <c:gapWidth val="30"/>
        <c:overlap val="100"/>
        <c:axId val="410228480"/>
        <c:axId val="410203520"/>
      </c:barChart>
      <c:catAx>
        <c:axId val="410228480"/>
        <c:scaling>
          <c:orientation val="maxMin"/>
        </c:scaling>
        <c:delete val="1"/>
        <c:axPos val="l"/>
        <c:majorTickMark val="out"/>
        <c:minorTickMark val="none"/>
        <c:tickLblPos val="nextTo"/>
        <c:crossAx val="410203520"/>
        <c:crosses val="autoZero"/>
        <c:auto val="1"/>
        <c:lblAlgn val="ctr"/>
        <c:lblOffset val="100"/>
        <c:tickLblSkip val="3"/>
        <c:tickMarkSkip val="1"/>
        <c:noMultiLvlLbl val="0"/>
      </c:catAx>
      <c:valAx>
        <c:axId val="410203520"/>
        <c:scaling>
          <c:orientation val="minMax"/>
          <c:min val="0"/>
        </c:scaling>
        <c:delete val="1"/>
        <c:axPos val="t"/>
        <c:numFmt formatCode="0%" sourceLinked="1"/>
        <c:majorTickMark val="out"/>
        <c:minorTickMark val="none"/>
        <c:tickLblPos val="nextTo"/>
        <c:crossAx val="410228480"/>
        <c:crossesAt val="1"/>
        <c:crossBetween val="between"/>
      </c:valAx>
      <c:spPr>
        <a:noFill/>
        <a:ln w="25400">
          <a:noFill/>
        </a:ln>
      </c:spPr>
    </c:plotArea>
    <c:legend>
      <c:legendPos val="t"/>
      <c:layout>
        <c:manualLayout>
          <c:xMode val="edge"/>
          <c:yMode val="edge"/>
          <c:x val="1.1821205660588984E-2"/>
          <c:y val="1.8335342394472619E-2"/>
          <c:w val="0.93313642183274303"/>
          <c:h val="0.4979492987130458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212909822243734"/>
          <c:y val="0.18392162763094108"/>
          <c:w val="0.81164901218054497"/>
          <c:h val="0.30742358818050969"/>
        </c:manualLayout>
      </c:layout>
      <c:barChart>
        <c:barDir val="bar"/>
        <c:grouping val="percentStacked"/>
        <c:varyColors val="0"/>
        <c:ser>
          <c:idx val="0"/>
          <c:order val="0"/>
          <c:tx>
            <c:strRef>
              <c:f>'14【SQ9S2】'!$D$35</c:f>
              <c:strCache>
                <c:ptCount val="1"/>
                <c:pt idx="0">
                  <c:v>建設業</c:v>
                </c:pt>
              </c:strCache>
            </c:strRef>
          </c:tx>
          <c:spPr>
            <a:solidFill>
              <a:srgbClr val="5B9BD5"/>
            </a:solidFill>
            <a:ln>
              <a:solidFill>
                <a:schemeClr val="accent1"/>
              </a:solidFill>
            </a:ln>
            <a:effectLst/>
          </c:spPr>
          <c:invertIfNegative val="0"/>
          <c:dLbls>
            <c:dLbl>
              <c:idx val="0"/>
              <c:layout>
                <c:manualLayout>
                  <c:x val="-2.1454323569510197E-17"/>
                  <c:y val="9.3189964157706098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60-4F3D-BAED-EA8757D1E2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'14【SQ9S2】'!$D$36:$D$38</c:f>
              <c:numCache>
                <c:formatCode>0.0_ </c:formatCode>
                <c:ptCount val="3"/>
                <c:pt idx="0">
                  <c:v>2.666666666666667</c:v>
                </c:pt>
                <c:pt idx="1">
                  <c:v>2.8571428571428572</c:v>
                </c:pt>
                <c:pt idx="2">
                  <c:v>4.1666666666666661</c:v>
                </c:pt>
              </c:numCache>
            </c:numRef>
          </c:val>
          <c:extLst>
            <c:ext xmlns:c16="http://schemas.microsoft.com/office/drawing/2014/chart" uri="{C3380CC4-5D6E-409C-BE32-E72D297353CC}">
              <c16:uniqueId val="{00000001-4060-4F3D-BAED-EA8757D1E255}"/>
            </c:ext>
          </c:extLst>
        </c:ser>
        <c:ser>
          <c:idx val="1"/>
          <c:order val="1"/>
          <c:tx>
            <c:strRef>
              <c:f>'14【SQ9S2】'!$E$35</c:f>
              <c:strCache>
                <c:ptCount val="1"/>
                <c:pt idx="0">
                  <c:v>製造業</c:v>
                </c:pt>
              </c:strCache>
            </c:strRef>
          </c:tx>
          <c:spPr>
            <a:solidFill>
              <a:schemeClr val="accent1">
                <a:lumMod val="20000"/>
                <a:lumOff val="80000"/>
              </a:schemeClr>
            </a:solidFill>
            <a:ln>
              <a:solidFill>
                <a:schemeClr val="accent1"/>
              </a:solidFill>
            </a:ln>
            <a:effectLst/>
          </c:spPr>
          <c:invertIfNegative val="0"/>
          <c:dLbls>
            <c:dLbl>
              <c:idx val="0"/>
              <c:layout>
                <c:manualLayout>
                  <c:x val="-4.6809973989135351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060-4F3D-BAED-EA8757D1E255}"/>
                </c:ext>
              </c:extLst>
            </c:dLbl>
            <c:dLbl>
              <c:idx val="1"/>
              <c:layout>
                <c:manualLayout>
                  <c:x val="-2.3404986994567892E-3"/>
                  <c:y val="-1.269365665574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060-4F3D-BAED-EA8757D1E255}"/>
                </c:ext>
              </c:extLst>
            </c:dLbl>
            <c:dLbl>
              <c:idx val="2"/>
              <c:layout>
                <c:manualLayout>
                  <c:x val="-7.0214960983702385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060-4F3D-BAED-EA8757D1E2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'14【SQ9S2】'!$E$36:$E$38</c:f>
              <c:numCache>
                <c:formatCode>0.0_ </c:formatCode>
                <c:ptCount val="3"/>
                <c:pt idx="0">
                  <c:v>32</c:v>
                </c:pt>
                <c:pt idx="1">
                  <c:v>8.5714285714285712</c:v>
                </c:pt>
                <c:pt idx="2">
                  <c:v>10.416666666666668</c:v>
                </c:pt>
              </c:numCache>
            </c:numRef>
          </c:val>
          <c:extLst>
            <c:ext xmlns:c16="http://schemas.microsoft.com/office/drawing/2014/chart" uri="{C3380CC4-5D6E-409C-BE32-E72D297353CC}">
              <c16:uniqueId val="{00000005-4060-4F3D-BAED-EA8757D1E255}"/>
            </c:ext>
          </c:extLst>
        </c:ser>
        <c:ser>
          <c:idx val="2"/>
          <c:order val="2"/>
          <c:tx>
            <c:strRef>
              <c:f>'14【SQ9S2】'!$F$35</c:f>
              <c:strCache>
                <c:ptCount val="1"/>
                <c:pt idx="0">
                  <c:v>電気・ガス・熱供給・水道業</c:v>
                </c:pt>
              </c:strCache>
            </c:strRef>
          </c:tx>
          <c:spPr>
            <a:solidFill>
              <a:sysClr val="window" lastClr="FFFFFF"/>
            </a:solidFill>
            <a:ln>
              <a:solidFill>
                <a:schemeClr val="accent1"/>
              </a:solidFill>
            </a:ln>
            <a:effectLst/>
          </c:spPr>
          <c:invertIfNegative val="0"/>
          <c:dLbls>
            <c:dLbl>
              <c:idx val="0"/>
              <c:layout>
                <c:manualLayout>
                  <c:x val="-2.3404986994567892E-3"/>
                  <c:y val="9.6964976152174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060-4F3D-BAED-EA8757D1E255}"/>
                </c:ext>
              </c:extLst>
            </c:dLbl>
            <c:dLbl>
              <c:idx val="1"/>
              <c:layout>
                <c:manualLayout>
                  <c:x val="0"/>
                  <c:y val="3.53982300884956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060-4F3D-BAED-EA8757D1E255}"/>
                </c:ext>
              </c:extLst>
            </c:dLbl>
            <c:dLbl>
              <c:idx val="2"/>
              <c:layout>
                <c:manualLayout>
                  <c:x val="2.3404986994567463E-3"/>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4060-4F3D-BAED-EA8757D1E255}"/>
                </c:ext>
              </c:extLst>
            </c:dLbl>
            <c:dLbl>
              <c:idx val="3"/>
              <c:layout>
                <c:manualLayout>
                  <c:x val="0"/>
                  <c:y val="3.5398230088495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4060-4F3D-BAED-EA8757D1E255}"/>
                </c:ext>
              </c:extLst>
            </c:dLbl>
            <c:dLbl>
              <c:idx val="4"/>
              <c:layout>
                <c:manualLayout>
                  <c:x val="4.6809973989134493E-3"/>
                  <c:y val="3.2448377581120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4060-4F3D-BAED-EA8757D1E255}"/>
                </c:ext>
              </c:extLst>
            </c:dLbl>
            <c:dLbl>
              <c:idx val="6"/>
              <c:layout>
                <c:manualLayout>
                  <c:x val="0"/>
                  <c:y val="3.53982300884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4060-4F3D-BAED-EA8757D1E2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'14【SQ9S2】'!$F$36:$F$38</c:f>
              <c:numCache>
                <c:formatCode>0.0_ </c:formatCode>
                <c:ptCount val="3"/>
                <c:pt idx="0">
                  <c:v>1.3333333333333335</c:v>
                </c:pt>
                <c:pt idx="1">
                  <c:v>0</c:v>
                </c:pt>
                <c:pt idx="2">
                  <c:v>2.083333333333333</c:v>
                </c:pt>
              </c:numCache>
            </c:numRef>
          </c:val>
          <c:extLst>
            <c:ext xmlns:c16="http://schemas.microsoft.com/office/drawing/2014/chart" uri="{C3380CC4-5D6E-409C-BE32-E72D297353CC}">
              <c16:uniqueId val="{0000000C-4060-4F3D-BAED-EA8757D1E255}"/>
            </c:ext>
          </c:extLst>
        </c:ser>
        <c:ser>
          <c:idx val="3"/>
          <c:order val="3"/>
          <c:tx>
            <c:strRef>
              <c:f>'14【SQ9S2】'!$G$35</c:f>
              <c:strCache>
                <c:ptCount val="1"/>
                <c:pt idx="0">
                  <c:v>情報通信業</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2.3404986994568322E-3"/>
                  <c:y val="-1.26727521891621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4060-4F3D-BAED-EA8757D1E255}"/>
                </c:ext>
              </c:extLst>
            </c:dLbl>
            <c:dLbl>
              <c:idx val="2"/>
              <c:layout>
                <c:manualLayout>
                  <c:x val="-2.3404986994567463E-3"/>
                  <c:y val="4.919517803637377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060-4F3D-BAED-EA8757D1E2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'14【SQ9S2】'!$G$36:$G$38</c:f>
              <c:numCache>
                <c:formatCode>0.0_ </c:formatCode>
                <c:ptCount val="3"/>
                <c:pt idx="0">
                  <c:v>6.666666666666667</c:v>
                </c:pt>
                <c:pt idx="1">
                  <c:v>0</c:v>
                </c:pt>
                <c:pt idx="2">
                  <c:v>0</c:v>
                </c:pt>
              </c:numCache>
            </c:numRef>
          </c:val>
          <c:extLst>
            <c:ext xmlns:c16="http://schemas.microsoft.com/office/drawing/2014/chart" uri="{C3380CC4-5D6E-409C-BE32-E72D297353CC}">
              <c16:uniqueId val="{0000000F-4060-4F3D-BAED-EA8757D1E255}"/>
            </c:ext>
          </c:extLst>
        </c:ser>
        <c:ser>
          <c:idx val="4"/>
          <c:order val="4"/>
          <c:tx>
            <c:strRef>
              <c:f>'14【SQ9S2】'!$H$35</c:f>
              <c:strCache>
                <c:ptCount val="1"/>
                <c:pt idx="0">
                  <c:v>運輸業</c:v>
                </c:pt>
              </c:strCache>
            </c:strRef>
          </c:tx>
          <c:spPr>
            <a:solidFill>
              <a:srgbClr val="ED7D31">
                <a:lumMod val="60000"/>
                <a:lumOff val="40000"/>
              </a:srgbClr>
            </a:solidFill>
            <a:ln>
              <a:solidFill>
                <a:srgbClr val="5B9BD5"/>
              </a:solidFill>
            </a:ln>
            <a:effectLst/>
          </c:spPr>
          <c:invertIfNegative val="0"/>
          <c:dLbls>
            <c:dLbl>
              <c:idx val="0"/>
              <c:layout>
                <c:manualLayout>
                  <c:x val="-4.2908647139020393E-17"/>
                  <c:y val="9.31899641577060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4060-4F3D-BAED-EA8757D1E2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'14【SQ9S2】'!$H$36:$H$38</c:f>
              <c:numCache>
                <c:formatCode>0.0_ </c:formatCode>
                <c:ptCount val="3"/>
                <c:pt idx="0">
                  <c:v>1.3333333333333335</c:v>
                </c:pt>
                <c:pt idx="1">
                  <c:v>5.7142857142857144</c:v>
                </c:pt>
                <c:pt idx="2">
                  <c:v>0</c:v>
                </c:pt>
              </c:numCache>
            </c:numRef>
          </c:val>
          <c:extLst>
            <c:ext xmlns:c16="http://schemas.microsoft.com/office/drawing/2014/chart" uri="{C3380CC4-5D6E-409C-BE32-E72D297353CC}">
              <c16:uniqueId val="{00000011-4060-4F3D-BAED-EA8757D1E255}"/>
            </c:ext>
          </c:extLst>
        </c:ser>
        <c:ser>
          <c:idx val="5"/>
          <c:order val="5"/>
          <c:tx>
            <c:strRef>
              <c:f>'14【SQ9S2】'!$I$35</c:f>
              <c:strCache>
                <c:ptCount val="1"/>
                <c:pt idx="0">
                  <c:v>卸売り・小売業</c:v>
                </c:pt>
              </c:strCache>
            </c:strRef>
          </c:tx>
          <c:spPr>
            <a:solidFill>
              <a:srgbClr val="ED7D31">
                <a:lumMod val="20000"/>
                <a:lumOff val="80000"/>
              </a:srgbClr>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'14【SQ9S2】'!$I$36:$I$38</c:f>
              <c:numCache>
                <c:formatCode>0.0_ </c:formatCode>
                <c:ptCount val="3"/>
                <c:pt idx="0">
                  <c:v>12</c:v>
                </c:pt>
                <c:pt idx="1">
                  <c:v>25.714285714285712</c:v>
                </c:pt>
                <c:pt idx="2">
                  <c:v>8.3333333333333321</c:v>
                </c:pt>
              </c:numCache>
            </c:numRef>
          </c:val>
          <c:extLst>
            <c:ext xmlns:c16="http://schemas.microsoft.com/office/drawing/2014/chart" uri="{C3380CC4-5D6E-409C-BE32-E72D297353CC}">
              <c16:uniqueId val="{00000012-4060-4F3D-BAED-EA8757D1E255}"/>
            </c:ext>
          </c:extLst>
        </c:ser>
        <c:ser>
          <c:idx val="6"/>
          <c:order val="6"/>
          <c:tx>
            <c:strRef>
              <c:f>'14【SQ9S2】'!$J$35</c:f>
              <c:strCache>
                <c:ptCount val="1"/>
                <c:pt idx="0">
                  <c:v>金融・保険業</c:v>
                </c:pt>
              </c:strCache>
            </c:strRef>
          </c:tx>
          <c:spPr>
            <a:solidFill>
              <a:sysClr val="window" lastClr="FFFFFF"/>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'14【SQ9S2】'!$J$36:$J$38</c:f>
              <c:numCache>
                <c:formatCode>0.0_ </c:formatCode>
                <c:ptCount val="3"/>
                <c:pt idx="0">
                  <c:v>17.333333333333336</c:v>
                </c:pt>
                <c:pt idx="1">
                  <c:v>11.428571428571429</c:v>
                </c:pt>
                <c:pt idx="2">
                  <c:v>25</c:v>
                </c:pt>
              </c:numCache>
            </c:numRef>
          </c:val>
          <c:extLst>
            <c:ext xmlns:c16="http://schemas.microsoft.com/office/drawing/2014/chart" uri="{C3380CC4-5D6E-409C-BE32-E72D297353CC}">
              <c16:uniqueId val="{00000013-4060-4F3D-BAED-EA8757D1E255}"/>
            </c:ext>
          </c:extLst>
        </c:ser>
        <c:ser>
          <c:idx val="7"/>
          <c:order val="7"/>
          <c:tx>
            <c:strRef>
              <c:f>'14【SQ9S2】'!$K$35</c:f>
              <c:strCache>
                <c:ptCount val="1"/>
                <c:pt idx="0">
                  <c:v>不動産業</c:v>
                </c:pt>
              </c:strCache>
            </c:strRef>
          </c:tx>
          <c:spPr>
            <a:pattFill prst="narVert">
              <a:fgClr>
                <a:srgbClr val="ED7D31"/>
              </a:fgClr>
              <a:bgClr>
                <a:sysClr val="window" lastClr="FFFFFF"/>
              </a:bgClr>
            </a:pattFill>
            <a:ln>
              <a:solidFill>
                <a:srgbClr val="5B9BD5"/>
              </a:solidFill>
            </a:ln>
            <a:effectLst/>
          </c:spPr>
          <c:invertIfNegative val="0"/>
          <c:dLbls>
            <c:dLbl>
              <c:idx val="0"/>
              <c:layout>
                <c:manualLayout>
                  <c:x val="-2.3404986994567463E-3"/>
                  <c:y val="9.5205599300087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4060-4F3D-BAED-EA8757D1E255}"/>
                </c:ext>
              </c:extLst>
            </c:dLbl>
            <c:dLbl>
              <c:idx val="1"/>
              <c:layout>
                <c:manualLayout>
                  <c:x val="-4.6809973989134068E-3"/>
                  <c:y val="3.49069751236847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4060-4F3D-BAED-EA8757D1E255}"/>
                </c:ext>
              </c:extLst>
            </c:dLbl>
            <c:dLbl>
              <c:idx val="2"/>
              <c:layout>
                <c:manualLayout>
                  <c:x val="-2.3404986994567463E-3"/>
                  <c:y val="3.65872296936334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4060-4F3D-BAED-EA8757D1E255}"/>
                </c:ext>
              </c:extLst>
            </c:dLbl>
            <c:dLbl>
              <c:idx val="3"/>
              <c:layout>
                <c:manualLayout>
                  <c:x val="8.5817294278040787E-17"/>
                  <c:y val="3.5398230088495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4060-4F3D-BAED-EA8757D1E255}"/>
                </c:ext>
              </c:extLst>
            </c:dLbl>
            <c:dLbl>
              <c:idx val="4"/>
              <c:layout>
                <c:manualLayout>
                  <c:x val="0"/>
                  <c:y val="3.24483775811208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4060-4F3D-BAED-EA8757D1E255}"/>
                </c:ext>
              </c:extLst>
            </c:dLbl>
            <c:dLbl>
              <c:idx val="5"/>
              <c:layout>
                <c:manualLayout>
                  <c:x val="8.5817294278040787E-17"/>
                  <c:y val="3.83483148677212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060-4F3D-BAED-EA8757D1E255}"/>
                </c:ext>
              </c:extLst>
            </c:dLbl>
            <c:dLbl>
              <c:idx val="6"/>
              <c:layout>
                <c:manualLayout>
                  <c:x val="0"/>
                  <c:y val="3.53982300884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4060-4F3D-BAED-EA8757D1E2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'14【SQ9S2】'!$K$36:$K$38</c:f>
              <c:numCache>
                <c:formatCode>0.0_ </c:formatCode>
                <c:ptCount val="3"/>
                <c:pt idx="0">
                  <c:v>1.3333333333333335</c:v>
                </c:pt>
                <c:pt idx="1">
                  <c:v>0</c:v>
                </c:pt>
                <c:pt idx="2">
                  <c:v>2.083333333333333</c:v>
                </c:pt>
              </c:numCache>
            </c:numRef>
          </c:val>
          <c:extLst>
            <c:ext xmlns:c16="http://schemas.microsoft.com/office/drawing/2014/chart" uri="{C3380CC4-5D6E-409C-BE32-E72D297353CC}">
              <c16:uniqueId val="{0000001B-4060-4F3D-BAED-EA8757D1E255}"/>
            </c:ext>
          </c:extLst>
        </c:ser>
        <c:ser>
          <c:idx val="8"/>
          <c:order val="8"/>
          <c:tx>
            <c:strRef>
              <c:f>'14【SQ9S2】'!$L$35</c:f>
              <c:strCache>
                <c:ptCount val="1"/>
                <c:pt idx="0">
                  <c:v>飲食店、宿泊業</c:v>
                </c:pt>
              </c:strCache>
            </c:strRef>
          </c:tx>
          <c:spPr>
            <a:solidFill>
              <a:srgbClr val="70AD47"/>
            </a:solidFill>
            <a:ln>
              <a:solidFill>
                <a:srgbClr val="5B9BD5"/>
              </a:solidFill>
            </a:ln>
            <a:effectLst/>
          </c:spPr>
          <c:invertIfNegative val="0"/>
          <c:dLbls>
            <c:dLbl>
              <c:idx val="0"/>
              <c:layout>
                <c:manualLayout>
                  <c:x val="-2.3404986994567463E-3"/>
                  <c:y val="-9.94203143961843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4060-4F3D-BAED-EA8757D1E255}"/>
                </c:ext>
              </c:extLst>
            </c:dLbl>
            <c:dLbl>
              <c:idx val="1"/>
              <c:layout>
                <c:manualLayout>
                  <c:x val="0"/>
                  <c:y val="-3.78552017281025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4060-4F3D-BAED-EA8757D1E255}"/>
                </c:ext>
              </c:extLst>
            </c:dLbl>
            <c:dLbl>
              <c:idx val="2"/>
              <c:layout>
                <c:manualLayout>
                  <c:x val="2.3404986994567463E-3"/>
                  <c:y val="-3.36359835551529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4060-4F3D-BAED-EA8757D1E255}"/>
                </c:ext>
              </c:extLst>
            </c:dLbl>
            <c:dLbl>
              <c:idx val="3"/>
              <c:layout>
                <c:manualLayout>
                  <c:x val="-7.0214960983701526E-3"/>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4060-4F3D-BAED-EA8757D1E255}"/>
                </c:ext>
              </c:extLst>
            </c:dLbl>
            <c:dLbl>
              <c:idx val="4"/>
              <c:layout>
                <c:manualLayout>
                  <c:x val="-8.5817294278040787E-17"/>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4060-4F3D-BAED-EA8757D1E255}"/>
                </c:ext>
              </c:extLst>
            </c:dLbl>
            <c:dLbl>
              <c:idx val="5"/>
              <c:layout>
                <c:manualLayout>
                  <c:x val="-2.3404986994567463E-3"/>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060-4F3D-BAED-EA8757D1E255}"/>
                </c:ext>
              </c:extLst>
            </c:dLbl>
            <c:dLbl>
              <c:idx val="6"/>
              <c:layout>
                <c:manualLayout>
                  <c:x val="8.5817294278040787E-17"/>
                  <c:y val="-3.5398230088495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4060-4F3D-BAED-EA8757D1E2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'14【SQ9S2】'!$L$36:$L$38</c:f>
              <c:numCache>
                <c:formatCode>0.0_ </c:formatCode>
                <c:ptCount val="3"/>
                <c:pt idx="0">
                  <c:v>0</c:v>
                </c:pt>
                <c:pt idx="1">
                  <c:v>2.8571428571428572</c:v>
                </c:pt>
                <c:pt idx="2">
                  <c:v>6.25</c:v>
                </c:pt>
              </c:numCache>
            </c:numRef>
          </c:val>
          <c:extLst>
            <c:ext xmlns:c16="http://schemas.microsoft.com/office/drawing/2014/chart" uri="{C3380CC4-5D6E-409C-BE32-E72D297353CC}">
              <c16:uniqueId val="{00000023-4060-4F3D-BAED-EA8757D1E255}"/>
            </c:ext>
          </c:extLst>
        </c:ser>
        <c:ser>
          <c:idx val="9"/>
          <c:order val="9"/>
          <c:tx>
            <c:strRef>
              <c:f>'14【SQ9S2】'!$M$35</c:f>
              <c:strCache>
                <c:ptCount val="1"/>
                <c:pt idx="0">
                  <c:v>医療、福祉</c:v>
                </c:pt>
              </c:strCache>
            </c:strRef>
          </c:tx>
          <c:spPr>
            <a:solidFill>
              <a:srgbClr val="70AD47">
                <a:lumMod val="20000"/>
                <a:lumOff val="80000"/>
              </a:srgbClr>
            </a:solidFill>
            <a:ln>
              <a:solidFill>
                <a:srgbClr val="5B9BD5"/>
              </a:solidFill>
            </a:ln>
            <a:effectLst/>
          </c:spPr>
          <c:invertIfNegative val="0"/>
          <c:dLbls>
            <c:dLbl>
              <c:idx val="1"/>
              <c:layout>
                <c:manualLayout>
                  <c:x val="0"/>
                  <c:y val="-4.2189859010986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4060-4F3D-BAED-EA8757D1E2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'14【SQ9S2】'!$M$36:$M$38</c:f>
              <c:numCache>
                <c:formatCode>0.0_ </c:formatCode>
                <c:ptCount val="3"/>
                <c:pt idx="0">
                  <c:v>4</c:v>
                </c:pt>
                <c:pt idx="1">
                  <c:v>17.142857142857142</c:v>
                </c:pt>
                <c:pt idx="2">
                  <c:v>16.666666666666664</c:v>
                </c:pt>
              </c:numCache>
            </c:numRef>
          </c:val>
          <c:extLst>
            <c:ext xmlns:c16="http://schemas.microsoft.com/office/drawing/2014/chart" uri="{C3380CC4-5D6E-409C-BE32-E72D297353CC}">
              <c16:uniqueId val="{00000025-4060-4F3D-BAED-EA8757D1E255}"/>
            </c:ext>
          </c:extLst>
        </c:ser>
        <c:ser>
          <c:idx val="10"/>
          <c:order val="10"/>
          <c:tx>
            <c:strRef>
              <c:f>'14【SQ9S2】'!$N$35</c:f>
              <c:strCache>
                <c:ptCount val="1"/>
                <c:pt idx="0">
                  <c:v>教育、学習支援業</c:v>
                </c:pt>
              </c:strCache>
            </c:strRef>
          </c:tx>
          <c:spPr>
            <a:solidFill>
              <a:sysClr val="window" lastClr="FFFFFF"/>
            </a:solidFill>
            <a:ln>
              <a:solidFill>
                <a:srgbClr val="5B9BD5"/>
              </a:solidFill>
            </a:ln>
            <a:effectLst/>
          </c:spPr>
          <c:invertIfNegative val="0"/>
          <c:dLbls>
            <c:dLbl>
              <c:idx val="1"/>
              <c:layout>
                <c:manualLayout>
                  <c:x val="-4.6809973989134926E-3"/>
                  <c:y val="3.2450932571481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4060-4F3D-BAED-EA8757D1E255}"/>
                </c:ext>
              </c:extLst>
            </c:dLbl>
            <c:dLbl>
              <c:idx val="3"/>
              <c:layout>
                <c:manualLayout>
                  <c:x val="0"/>
                  <c:y val="3.24483775811209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4060-4F3D-BAED-EA8757D1E255}"/>
                </c:ext>
              </c:extLst>
            </c:dLbl>
            <c:dLbl>
              <c:idx val="5"/>
              <c:layout>
                <c:manualLayout>
                  <c:x val="-1.7163458855608157E-16"/>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4060-4F3D-BAED-EA8757D1E2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'14【SQ9S2】'!$N$36:$N$38</c:f>
              <c:numCache>
                <c:formatCode>0.0_ </c:formatCode>
                <c:ptCount val="3"/>
                <c:pt idx="0">
                  <c:v>8</c:v>
                </c:pt>
                <c:pt idx="1">
                  <c:v>5.7142857142857144</c:v>
                </c:pt>
                <c:pt idx="2">
                  <c:v>6.25</c:v>
                </c:pt>
              </c:numCache>
            </c:numRef>
          </c:val>
          <c:extLst>
            <c:ext xmlns:c16="http://schemas.microsoft.com/office/drawing/2014/chart" uri="{C3380CC4-5D6E-409C-BE32-E72D297353CC}">
              <c16:uniqueId val="{00000029-4060-4F3D-BAED-EA8757D1E255}"/>
            </c:ext>
          </c:extLst>
        </c:ser>
        <c:ser>
          <c:idx val="11"/>
          <c:order val="11"/>
          <c:tx>
            <c:strRef>
              <c:f>'14【SQ9S2】'!$O$35</c:f>
              <c:strCache>
                <c:ptCount val="1"/>
                <c:pt idx="0">
                  <c:v>その他のサービス業</c:v>
                </c:pt>
              </c:strCache>
            </c:strRef>
          </c:tx>
          <c:spPr>
            <a:pattFill prst="ltUpDiag">
              <a:fgClr>
                <a:srgbClr val="70AD47"/>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'14【SQ9S2】'!$O$36:$O$38</c:f>
              <c:numCache>
                <c:formatCode>0.0_ </c:formatCode>
                <c:ptCount val="3"/>
                <c:pt idx="0">
                  <c:v>9.3333333333333339</c:v>
                </c:pt>
                <c:pt idx="1">
                  <c:v>14.285714285714285</c:v>
                </c:pt>
                <c:pt idx="2">
                  <c:v>8.3333333333333321</c:v>
                </c:pt>
              </c:numCache>
            </c:numRef>
          </c:val>
          <c:extLst>
            <c:ext xmlns:c16="http://schemas.microsoft.com/office/drawing/2014/chart" uri="{C3380CC4-5D6E-409C-BE32-E72D297353CC}">
              <c16:uniqueId val="{0000002A-4060-4F3D-BAED-EA8757D1E255}"/>
            </c:ext>
          </c:extLst>
        </c:ser>
        <c:ser>
          <c:idx val="12"/>
          <c:order val="12"/>
          <c:tx>
            <c:strRef>
              <c:f>'14【SQ9S2】'!$P$35</c:f>
              <c:strCache>
                <c:ptCount val="1"/>
                <c:pt idx="0">
                  <c:v>公務</c:v>
                </c:pt>
              </c:strCache>
            </c:strRef>
          </c:tx>
          <c:spPr>
            <a:solidFill>
              <a:srgbClr val="FFC000"/>
            </a:solidFill>
            <a:ln>
              <a:solidFill>
                <a:srgbClr val="5B9BD5"/>
              </a:solidFill>
            </a:ln>
            <a:effectLst/>
          </c:spPr>
          <c:invertIfNegative val="0"/>
          <c:cat>
            <c:strRef>
              <c:f>'14【SQ9S2】'!$C$36:$C$38</c:f>
              <c:strCache>
                <c:ptCount val="3"/>
                <c:pt idx="0">
                  <c:v>男性・管理職/総合職(n=75)</c:v>
                </c:pt>
                <c:pt idx="1">
                  <c:v>女性・管理職/総合職(n=35)</c:v>
                </c:pt>
                <c:pt idx="2">
                  <c:v>女性・一般職(n=48)</c:v>
                </c:pt>
              </c:strCache>
            </c:strRef>
          </c:cat>
          <c:val>
            <c:numRef>
              <c:f>'14【SQ9S2】'!$P$36:$P$38</c:f>
              <c:numCache>
                <c:formatCode>0.0_ </c:formatCode>
                <c:ptCount val="3"/>
                <c:pt idx="0">
                  <c:v>0</c:v>
                </c:pt>
                <c:pt idx="1">
                  <c:v>0</c:v>
                </c:pt>
                <c:pt idx="2">
                  <c:v>0</c:v>
                </c:pt>
              </c:numCache>
            </c:numRef>
          </c:val>
          <c:extLst>
            <c:ext xmlns:c16="http://schemas.microsoft.com/office/drawing/2014/chart" uri="{C3380CC4-5D6E-409C-BE32-E72D297353CC}">
              <c16:uniqueId val="{0000002B-4060-4F3D-BAED-EA8757D1E255}"/>
            </c:ext>
          </c:extLst>
        </c:ser>
        <c:ser>
          <c:idx val="13"/>
          <c:order val="13"/>
          <c:tx>
            <c:strRef>
              <c:f>'14【SQ9S2】'!$Q$35</c:f>
              <c:strCache>
                <c:ptCount val="1"/>
                <c:pt idx="0">
                  <c:v>農業、水産業、林業、鉱業</c:v>
                </c:pt>
              </c:strCache>
            </c:strRef>
          </c:tx>
          <c:spPr>
            <a:solidFill>
              <a:srgbClr val="FFC000">
                <a:lumMod val="20000"/>
                <a:lumOff val="80000"/>
              </a:srgbClr>
            </a:solidFill>
            <a:ln>
              <a:solidFill>
                <a:srgbClr val="5B9BD5"/>
              </a:solidFill>
            </a:ln>
            <a:effectLst/>
          </c:spPr>
          <c:invertIfNegative val="0"/>
          <c:cat>
            <c:strRef>
              <c:f>'14【SQ9S2】'!$C$36:$C$38</c:f>
              <c:strCache>
                <c:ptCount val="3"/>
                <c:pt idx="0">
                  <c:v>男性・管理職/総合職(n=75)</c:v>
                </c:pt>
                <c:pt idx="1">
                  <c:v>女性・管理職/総合職(n=35)</c:v>
                </c:pt>
                <c:pt idx="2">
                  <c:v>女性・一般職(n=48)</c:v>
                </c:pt>
              </c:strCache>
            </c:strRef>
          </c:cat>
          <c:val>
            <c:numRef>
              <c:f>'14【SQ9S2】'!$Q$36:$Q$38</c:f>
              <c:numCache>
                <c:formatCode>0.0_ </c:formatCode>
                <c:ptCount val="3"/>
                <c:pt idx="0">
                  <c:v>0</c:v>
                </c:pt>
                <c:pt idx="1">
                  <c:v>0</c:v>
                </c:pt>
                <c:pt idx="2">
                  <c:v>0</c:v>
                </c:pt>
              </c:numCache>
            </c:numRef>
          </c:val>
          <c:extLst>
            <c:ext xmlns:c16="http://schemas.microsoft.com/office/drawing/2014/chart" uri="{C3380CC4-5D6E-409C-BE32-E72D297353CC}">
              <c16:uniqueId val="{0000002C-4060-4F3D-BAED-EA8757D1E255}"/>
            </c:ext>
          </c:extLst>
        </c:ser>
        <c:ser>
          <c:idx val="14"/>
          <c:order val="14"/>
          <c:tx>
            <c:strRef>
              <c:f>'14【SQ9S2】'!$R$35</c:f>
              <c:strCache>
                <c:ptCount val="1"/>
                <c:pt idx="0">
                  <c:v>その他</c:v>
                </c:pt>
              </c:strCache>
            </c:strRef>
          </c:tx>
          <c:spPr>
            <a:solidFill>
              <a:sysClr val="window" lastClr="FFFFFF"/>
            </a:solidFill>
            <a:ln>
              <a:solidFill>
                <a:srgbClr val="5B9BD5"/>
              </a:solidFill>
            </a:ln>
            <a:effectLst/>
          </c:spPr>
          <c:invertIfNegative val="0"/>
          <c:dLbls>
            <c:dLbl>
              <c:idx val="1"/>
              <c:layout>
                <c:manualLayout>
                  <c:x val="2.3404986994567463E-3"/>
                  <c:y val="2.9498525073746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D-4060-4F3D-BAED-EA8757D1E255}"/>
                </c:ext>
              </c:extLst>
            </c:dLbl>
            <c:dLbl>
              <c:idx val="3"/>
              <c:layout>
                <c:manualLayout>
                  <c:x val="0"/>
                  <c:y val="3.5398230088495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E-4060-4F3D-BAED-EA8757D1E255}"/>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'14【SQ9S2】'!$C$36:$C$38</c:f>
              <c:strCache>
                <c:ptCount val="3"/>
                <c:pt idx="0">
                  <c:v>男性・管理職/総合職(n=75)</c:v>
                </c:pt>
                <c:pt idx="1">
                  <c:v>女性・管理職/総合職(n=35)</c:v>
                </c:pt>
                <c:pt idx="2">
                  <c:v>女性・一般職(n=48)</c:v>
                </c:pt>
              </c:strCache>
            </c:strRef>
          </c:cat>
          <c:val>
            <c:numRef>
              <c:f>'14【SQ9S2】'!$R$36:$R$38</c:f>
              <c:numCache>
                <c:formatCode>0.0_ </c:formatCode>
                <c:ptCount val="3"/>
                <c:pt idx="0">
                  <c:v>4</c:v>
                </c:pt>
                <c:pt idx="1">
                  <c:v>5.7142857142857144</c:v>
                </c:pt>
                <c:pt idx="2">
                  <c:v>10.416666666666668</c:v>
                </c:pt>
              </c:numCache>
            </c:numRef>
          </c:val>
          <c:extLst>
            <c:ext xmlns:c16="http://schemas.microsoft.com/office/drawing/2014/chart" uri="{C3380CC4-5D6E-409C-BE32-E72D297353CC}">
              <c16:uniqueId val="{0000002F-4060-4F3D-BAED-EA8757D1E255}"/>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663192285421E-3"/>
          <c:y val="0.53131939152767205"/>
          <c:w val="0.99840643368077142"/>
          <c:h val="0.46541416193943497"/>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'15【Q1】'!$F$30:$G$30</c:f>
              <c:numCache>
                <c:formatCode>0.0_ </c:formatCode>
                <c:ptCount val="2"/>
                <c:pt idx="0">
                  <c:v>33.333333333333329</c:v>
                </c:pt>
                <c:pt idx="1">
                  <c:v>66.666666666666657</c:v>
                </c:pt>
              </c:numCache>
            </c:numRef>
          </c:val>
          <c:extLst>
            <c:ext xmlns:c16="http://schemas.microsoft.com/office/drawing/2014/chart" uri="{C3380CC4-5D6E-409C-BE32-E72D297353CC}">
              <c16:uniqueId val="{00000005-B1CF-4318-AF73-E8C998DEEE79}"/>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'15【Q1】'!$F$28</c:f>
              <c:strCache>
                <c:ptCount val="1"/>
                <c:pt idx="0">
                  <c:v>はい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'15【Q1】'!$F$30:$F$33</c:f>
              <c:numCache>
                <c:formatCode>0.0_ </c:formatCode>
                <c:ptCount val="4"/>
                <c:pt idx="0">
                  <c:v>33.333333333333329</c:v>
                </c:pt>
                <c:pt idx="1">
                  <c:v>32.075471698113205</c:v>
                </c:pt>
                <c:pt idx="2">
                  <c:v>25</c:v>
                </c:pt>
                <c:pt idx="3">
                  <c:v>40</c:v>
                </c:pt>
              </c:numCache>
            </c:numRef>
          </c:val>
          <c:extLst>
            <c:ext xmlns:c16="http://schemas.microsoft.com/office/drawing/2014/chart" uri="{C3380CC4-5D6E-409C-BE32-E72D297353CC}">
              <c16:uniqueId val="{00000001-A27B-46EF-91A1-47959FAB13BC}"/>
            </c:ext>
          </c:extLst>
        </c:ser>
        <c:ser>
          <c:idx val="1"/>
          <c:order val="1"/>
          <c:tx>
            <c:strRef>
              <c:f>'15【Q1】'!$G$28</c:f>
              <c:strCache>
                <c:ptCount val="1"/>
                <c:pt idx="0">
                  <c:v>いいえ</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'15【Q1】'!$G$30:$G$33</c:f>
              <c:numCache>
                <c:formatCode>0.0_ </c:formatCode>
                <c:ptCount val="4"/>
                <c:pt idx="0">
                  <c:v>66.666666666666657</c:v>
                </c:pt>
                <c:pt idx="1">
                  <c:v>67.924528301886795</c:v>
                </c:pt>
                <c:pt idx="2">
                  <c:v>75</c:v>
                </c:pt>
                <c:pt idx="3">
                  <c:v>60</c:v>
                </c:pt>
              </c:numCache>
            </c:numRef>
          </c:val>
          <c:extLst>
            <c:ext xmlns:c16="http://schemas.microsoft.com/office/drawing/2014/chart" uri="{C3380CC4-5D6E-409C-BE32-E72D297353CC}">
              <c16:uniqueId val="{00000002-A27B-46EF-91A1-47959FAB13BC}"/>
            </c:ext>
          </c:extLst>
        </c:ser>
        <c:dLbls>
          <c:showLegendKey val="0"/>
          <c:showVal val="0"/>
          <c:showCatName val="0"/>
          <c:showSerName val="0"/>
          <c:showPercent val="0"/>
          <c:showBubbleSize val="0"/>
        </c:dLbls>
        <c:gapWidth val="30"/>
        <c:overlap val="100"/>
        <c:axId val="410222656"/>
        <c:axId val="410223488"/>
      </c:barChart>
      <c:catAx>
        <c:axId val="410222656"/>
        <c:scaling>
          <c:orientation val="maxMin"/>
        </c:scaling>
        <c:delete val="1"/>
        <c:axPos val="l"/>
        <c:majorTickMark val="out"/>
        <c:minorTickMark val="none"/>
        <c:tickLblPos val="nextTo"/>
        <c:crossAx val="410223488"/>
        <c:crosses val="autoZero"/>
        <c:auto val="1"/>
        <c:lblAlgn val="ctr"/>
        <c:lblOffset val="100"/>
        <c:tickLblSkip val="3"/>
        <c:tickMarkSkip val="1"/>
        <c:noMultiLvlLbl val="0"/>
      </c:catAx>
      <c:valAx>
        <c:axId val="410223488"/>
        <c:scaling>
          <c:orientation val="minMax"/>
          <c:min val="0"/>
        </c:scaling>
        <c:delete val="1"/>
        <c:axPos val="t"/>
        <c:numFmt formatCode="0%" sourceLinked="1"/>
        <c:majorTickMark val="out"/>
        <c:minorTickMark val="none"/>
        <c:tickLblPos val="nextTo"/>
        <c:crossAx val="410222656"/>
        <c:crossesAt val="1"/>
        <c:crossBetween val="between"/>
      </c:valAx>
      <c:spPr>
        <a:noFill/>
        <a:ln w="25400">
          <a:noFill/>
        </a:ln>
      </c:spPr>
    </c:plotArea>
    <c:legend>
      <c:legendPos val="t"/>
      <c:layout>
        <c:manualLayout>
          <c:xMode val="edge"/>
          <c:yMode val="edge"/>
          <c:x val="0.35540326833066427"/>
          <c:y val="0.44648329196673409"/>
          <c:w val="0.24597229649259245"/>
          <c:h val="6.9801349140784424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442537037037035"/>
          <c:y val="0.16060549221849291"/>
          <c:w val="0.68935277777777781"/>
          <c:h val="0.73865646331447199"/>
        </c:manualLayout>
      </c:layout>
      <c:barChart>
        <c:barDir val="bar"/>
        <c:grouping val="percentStacked"/>
        <c:varyColors val="0"/>
        <c:ser>
          <c:idx val="0"/>
          <c:order val="0"/>
          <c:tx>
            <c:strRef>
              <c:f>'15【Q1】'!$D$35</c:f>
              <c:strCache>
                <c:ptCount val="1"/>
                <c:pt idx="0">
                  <c:v>はい</c:v>
                </c:pt>
              </c:strCache>
            </c:strRef>
          </c:tx>
          <c:spPr>
            <a:solidFill>
              <a:srgbClr val="5B9BD5"/>
            </a:solidFill>
            <a:ln>
              <a:solidFill>
                <a:schemeClr val="accent1"/>
              </a:solidFill>
            </a:ln>
            <a:effectLst/>
          </c:spPr>
          <c:invertIfNegative val="0"/>
          <c:dLbls>
            <c:dLbl>
              <c:idx val="0"/>
              <c:layout>
                <c:manualLayout>
                  <c:x val="3.993934251665659E-3"/>
                  <c:y val="-2.905582748102378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888-46C9-A2A7-611CA76BB1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'15【Q1】'!$C$36:$C$38</c:f>
              <c:strCache>
                <c:ptCount val="3"/>
                <c:pt idx="0">
                  <c:v>男性・管理職/総合職(n=53)</c:v>
                </c:pt>
                <c:pt idx="1">
                  <c:v>女性・管理職/総合職(n=28)</c:v>
                </c:pt>
                <c:pt idx="2">
                  <c:v>女性・一般職(n=45)</c:v>
                </c:pt>
              </c:strCache>
            </c:strRef>
          </c:cat>
          <c:val>
            <c:numRef>
              <c:f>'15【Q1】'!$D$36:$D$38</c:f>
              <c:numCache>
                <c:formatCode>0.0_ </c:formatCode>
                <c:ptCount val="3"/>
                <c:pt idx="0">
                  <c:v>32.075471698113205</c:v>
                </c:pt>
                <c:pt idx="1">
                  <c:v>25</c:v>
                </c:pt>
                <c:pt idx="2">
                  <c:v>40</c:v>
                </c:pt>
              </c:numCache>
            </c:numRef>
          </c:val>
          <c:extLst>
            <c:ext xmlns:c16="http://schemas.microsoft.com/office/drawing/2014/chart" uri="{C3380CC4-5D6E-409C-BE32-E72D297353CC}">
              <c16:uniqueId val="{00000001-0888-46C9-A2A7-611CA76BB18E}"/>
            </c:ext>
          </c:extLst>
        </c:ser>
        <c:ser>
          <c:idx val="1"/>
          <c:order val="1"/>
          <c:tx>
            <c:strRef>
              <c:f>'15【Q1】'!$E$35</c:f>
              <c:strCache>
                <c:ptCount val="1"/>
                <c:pt idx="0">
                  <c:v>いいえ</c:v>
                </c:pt>
              </c:strCache>
            </c:strRef>
          </c:tx>
          <c:spPr>
            <a:solidFill>
              <a:schemeClr val="accent1">
                <a:lumMod val="20000"/>
                <a:lumOff val="80000"/>
              </a:schemeClr>
            </a:solidFill>
            <a:ln>
              <a:solidFill>
                <a:schemeClr val="accent1"/>
              </a:solidFill>
            </a:ln>
            <a:effectLst/>
          </c:spPr>
          <c:invertIfNegative val="0"/>
          <c:dLbls>
            <c:dLbl>
              <c:idx val="0"/>
              <c:layout>
                <c:manualLayout>
                  <c:x val="-4.6809973989135351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888-46C9-A2A7-611CA76BB18E}"/>
                </c:ext>
              </c:extLst>
            </c:dLbl>
            <c:dLbl>
              <c:idx val="1"/>
              <c:layout>
                <c:manualLayout>
                  <c:x val="-2.3404986994567892E-3"/>
                  <c:y val="-1.269365665574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888-46C9-A2A7-611CA76BB18E}"/>
                </c:ext>
              </c:extLst>
            </c:dLbl>
            <c:dLbl>
              <c:idx val="2"/>
              <c:layout>
                <c:manualLayout>
                  <c:x val="-7.0214960983702385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888-46C9-A2A7-611CA76BB18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'15【Q1】'!$C$36:$C$38</c:f>
              <c:strCache>
                <c:ptCount val="3"/>
                <c:pt idx="0">
                  <c:v>男性・管理職/総合職(n=53)</c:v>
                </c:pt>
                <c:pt idx="1">
                  <c:v>女性・管理職/総合職(n=28)</c:v>
                </c:pt>
                <c:pt idx="2">
                  <c:v>女性・一般職(n=45)</c:v>
                </c:pt>
              </c:strCache>
            </c:strRef>
          </c:cat>
          <c:val>
            <c:numRef>
              <c:f>'15【Q1】'!$E$36:$E$38</c:f>
              <c:numCache>
                <c:formatCode>0.0_ </c:formatCode>
                <c:ptCount val="3"/>
                <c:pt idx="0">
                  <c:v>67.924528301886795</c:v>
                </c:pt>
                <c:pt idx="1">
                  <c:v>75</c:v>
                </c:pt>
                <c:pt idx="2">
                  <c:v>60</c:v>
                </c:pt>
              </c:numCache>
            </c:numRef>
          </c:val>
          <c:extLst>
            <c:ext xmlns:c16="http://schemas.microsoft.com/office/drawing/2014/chart" uri="{C3380CC4-5D6E-409C-BE32-E72D297353CC}">
              <c16:uniqueId val="{00000005-0888-46C9-A2A7-611CA76BB18E}"/>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663192285421E-3"/>
          <c:y val="0.86973377521683937"/>
          <c:w val="0.99840643368077142"/>
          <c:h val="0.13026622478316063"/>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4446144053876479E-2"/>
          <c:y val="5.1368424837306297E-2"/>
          <c:w val="0.9268348082293035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'16【Q2】'!$F$30:$J$30</c:f>
              <c:numCache>
                <c:formatCode>0.0_ </c:formatCode>
                <c:ptCount val="5"/>
                <c:pt idx="0">
                  <c:v>24.349881796690305</c:v>
                </c:pt>
                <c:pt idx="1">
                  <c:v>57.446808510638306</c:v>
                </c:pt>
                <c:pt idx="2">
                  <c:v>6.1465721040189125</c:v>
                </c:pt>
                <c:pt idx="3">
                  <c:v>0.70921985815602839</c:v>
                </c:pt>
                <c:pt idx="4">
                  <c:v>11.347517730496454</c:v>
                </c:pt>
              </c:numCache>
            </c:numRef>
          </c:val>
          <c:extLst>
            <c:ext xmlns:c16="http://schemas.microsoft.com/office/drawing/2014/chart" uri="{C3380CC4-5D6E-409C-BE32-E72D297353CC}">
              <c16:uniqueId val="{00000005-9429-4032-A0D3-29811F1006F9}"/>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'16【Q2】'!$F$28</c:f>
              <c:strCache>
                <c:ptCount val="1"/>
                <c:pt idx="0">
                  <c:v>新卒入社した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'16【Q2】'!$F$30:$F$33</c:f>
              <c:numCache>
                <c:formatCode>0.0_ </c:formatCode>
                <c:ptCount val="4"/>
                <c:pt idx="0">
                  <c:v>24.349881796690305</c:v>
                </c:pt>
                <c:pt idx="1">
                  <c:v>34.444444444444443</c:v>
                </c:pt>
                <c:pt idx="2">
                  <c:v>20.73170731707317</c:v>
                </c:pt>
                <c:pt idx="3">
                  <c:v>12.318840579710146</c:v>
                </c:pt>
              </c:numCache>
            </c:numRef>
          </c:val>
          <c:extLst>
            <c:ext xmlns:c16="http://schemas.microsoft.com/office/drawing/2014/chart" uri="{C3380CC4-5D6E-409C-BE32-E72D297353CC}">
              <c16:uniqueId val="{00000001-4AB6-4015-8EB5-2D92F506B4F2}"/>
            </c:ext>
          </c:extLst>
        </c:ser>
        <c:ser>
          <c:idx val="1"/>
          <c:order val="1"/>
          <c:tx>
            <c:strRef>
              <c:f>'16【Q2】'!$G$28</c:f>
              <c:strCache>
                <c:ptCount val="1"/>
                <c:pt idx="0">
                  <c:v>中途入社した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'16【Q2】'!$G$30:$G$33</c:f>
              <c:numCache>
                <c:formatCode>0.0_ </c:formatCode>
                <c:ptCount val="4"/>
                <c:pt idx="0">
                  <c:v>57.446808510638306</c:v>
                </c:pt>
                <c:pt idx="1">
                  <c:v>47.222222222222221</c:v>
                </c:pt>
                <c:pt idx="2">
                  <c:v>63.414634146341463</c:v>
                </c:pt>
                <c:pt idx="3">
                  <c:v>67.391304347826093</c:v>
                </c:pt>
              </c:numCache>
            </c:numRef>
          </c:val>
          <c:extLst>
            <c:ext xmlns:c16="http://schemas.microsoft.com/office/drawing/2014/chart" uri="{C3380CC4-5D6E-409C-BE32-E72D297353CC}">
              <c16:uniqueId val="{00000002-4AB6-4015-8EB5-2D92F506B4F2}"/>
            </c:ext>
          </c:extLst>
        </c:ser>
        <c:ser>
          <c:idx val="2"/>
          <c:order val="2"/>
          <c:tx>
            <c:strRef>
              <c:f>'16【Q2】'!$H$28</c:f>
              <c:strCache>
                <c:ptCount val="1"/>
                <c:pt idx="0">
                  <c:v>親会社・関連会社から出向して、転籍になった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'16【Q2】'!$H$30:$H$33</c:f>
              <c:numCache>
                <c:formatCode>0.0_ </c:formatCode>
                <c:ptCount val="4"/>
                <c:pt idx="0">
                  <c:v>6.1465721040189125</c:v>
                </c:pt>
                <c:pt idx="1">
                  <c:v>10</c:v>
                </c:pt>
                <c:pt idx="2">
                  <c:v>3.6585365853658534</c:v>
                </c:pt>
                <c:pt idx="3">
                  <c:v>2.8985507246376812</c:v>
                </c:pt>
              </c:numCache>
            </c:numRef>
          </c:val>
          <c:extLst>
            <c:ext xmlns:c16="http://schemas.microsoft.com/office/drawing/2014/chart" uri="{C3380CC4-5D6E-409C-BE32-E72D297353CC}">
              <c16:uniqueId val="{00000003-4AB6-4015-8EB5-2D92F506B4F2}"/>
            </c:ext>
          </c:extLst>
        </c:ser>
        <c:ser>
          <c:idx val="3"/>
          <c:order val="3"/>
          <c:tx>
            <c:strRef>
              <c:f>'16【Q2】'!$I$28</c:f>
              <c:strCache>
                <c:ptCount val="1"/>
                <c:pt idx="0">
                  <c:v>親会社・関連会社から現在、出向中である</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'16【Q2】'!$I$30:$I$33</c:f>
              <c:numCache>
                <c:formatCode>0.0_ </c:formatCode>
                <c:ptCount val="4"/>
                <c:pt idx="0">
                  <c:v>0.70921985815602839</c:v>
                </c:pt>
                <c:pt idx="1">
                  <c:v>0.55555555555555558</c:v>
                </c:pt>
                <c:pt idx="2">
                  <c:v>0</c:v>
                </c:pt>
                <c:pt idx="3">
                  <c:v>0.72463768115942029</c:v>
                </c:pt>
              </c:numCache>
            </c:numRef>
          </c:val>
          <c:extLst>
            <c:ext xmlns:c16="http://schemas.microsoft.com/office/drawing/2014/chart" uri="{C3380CC4-5D6E-409C-BE32-E72D297353CC}">
              <c16:uniqueId val="{00000004-4AB6-4015-8EB5-2D92F506B4F2}"/>
            </c:ext>
          </c:extLst>
        </c:ser>
        <c:ser>
          <c:idx val="4"/>
          <c:order val="4"/>
          <c:tx>
            <c:strRef>
              <c:f>'16【Q2】'!$J$28</c:f>
              <c:strCache>
                <c:ptCount val="1"/>
                <c:pt idx="0">
                  <c:v>その他</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'16【Q2】'!$J$30:$J$33</c:f>
              <c:numCache>
                <c:formatCode>0.0_ </c:formatCode>
                <c:ptCount val="4"/>
                <c:pt idx="0">
                  <c:v>11.347517730496454</c:v>
                </c:pt>
                <c:pt idx="1">
                  <c:v>7.7777777777777777</c:v>
                </c:pt>
                <c:pt idx="2">
                  <c:v>12.195121951219512</c:v>
                </c:pt>
                <c:pt idx="3">
                  <c:v>16.666666666666664</c:v>
                </c:pt>
              </c:numCache>
            </c:numRef>
          </c:val>
          <c:extLst>
            <c:ext xmlns:c16="http://schemas.microsoft.com/office/drawing/2014/chart" uri="{C3380CC4-5D6E-409C-BE32-E72D297353CC}">
              <c16:uniqueId val="{00000005-4AB6-4015-8EB5-2D92F506B4F2}"/>
            </c:ext>
          </c:extLst>
        </c:ser>
        <c:dLbls>
          <c:showLegendKey val="0"/>
          <c:showVal val="0"/>
          <c:showCatName val="0"/>
          <c:showSerName val="0"/>
          <c:showPercent val="0"/>
          <c:showBubbleSize val="0"/>
        </c:dLbls>
        <c:gapWidth val="30"/>
        <c:overlap val="100"/>
        <c:axId val="410214752"/>
        <c:axId val="410204352"/>
      </c:barChart>
      <c:catAx>
        <c:axId val="410214752"/>
        <c:scaling>
          <c:orientation val="maxMin"/>
        </c:scaling>
        <c:delete val="1"/>
        <c:axPos val="l"/>
        <c:majorTickMark val="out"/>
        <c:minorTickMark val="none"/>
        <c:tickLblPos val="nextTo"/>
        <c:crossAx val="410204352"/>
        <c:crosses val="autoZero"/>
        <c:auto val="1"/>
        <c:lblAlgn val="ctr"/>
        <c:lblOffset val="100"/>
        <c:tickLblSkip val="3"/>
        <c:tickMarkSkip val="1"/>
        <c:noMultiLvlLbl val="0"/>
      </c:catAx>
      <c:valAx>
        <c:axId val="410204352"/>
        <c:scaling>
          <c:orientation val="minMax"/>
          <c:min val="0"/>
        </c:scaling>
        <c:delete val="1"/>
        <c:axPos val="t"/>
        <c:numFmt formatCode="0%" sourceLinked="1"/>
        <c:majorTickMark val="out"/>
        <c:minorTickMark val="none"/>
        <c:tickLblPos val="nextTo"/>
        <c:crossAx val="410214752"/>
        <c:crossesAt val="1"/>
        <c:crossBetween val="between"/>
      </c:valAx>
      <c:spPr>
        <a:noFill/>
        <a:ln w="25400">
          <a:noFill/>
        </a:ln>
      </c:spPr>
    </c:plotArea>
    <c:legend>
      <c:legendPos val="t"/>
      <c:layout>
        <c:manualLayout>
          <c:xMode val="edge"/>
          <c:yMode val="edge"/>
          <c:x val="0.17834576692729937"/>
          <c:y val="0.17306800352816668"/>
          <c:w val="0.60008707665607952"/>
          <c:h val="0.3432166375793518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'2【SQ1】'!$F$30:$G$30</c:f>
              <c:numCache>
                <c:formatCode>0.0_ </c:formatCode>
                <c:ptCount val="2"/>
                <c:pt idx="0">
                  <c:v>100</c:v>
                </c:pt>
                <c:pt idx="1">
                  <c:v>0</c:v>
                </c:pt>
              </c:numCache>
            </c:numRef>
          </c:val>
          <c:extLst>
            <c:ext xmlns:c16="http://schemas.microsoft.com/office/drawing/2014/chart" uri="{C3380CC4-5D6E-409C-BE32-E72D297353CC}">
              <c16:uniqueId val="{00000005-1121-4C26-A3D9-AFF69030E0EF}"/>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737162709285479"/>
          <c:y val="7.4759865543122903E-2"/>
          <c:w val="0.74315607598896627"/>
          <c:h val="0.7873854783648937"/>
        </c:manualLayout>
      </c:layout>
      <c:barChart>
        <c:barDir val="bar"/>
        <c:grouping val="percentStacked"/>
        <c:varyColors val="0"/>
        <c:ser>
          <c:idx val="0"/>
          <c:order val="0"/>
          <c:tx>
            <c:strRef>
              <c:f>'16【Q2】'!$D$35</c:f>
              <c:strCache>
                <c:ptCount val="1"/>
                <c:pt idx="0">
                  <c:v>新卒入社した</c:v>
                </c:pt>
              </c:strCache>
            </c:strRef>
          </c:tx>
          <c:spPr>
            <a:solidFill>
              <a:srgbClr val="5B9BD5"/>
            </a:solidFill>
            <a:ln>
              <a:solidFill>
                <a:schemeClr val="accent1"/>
              </a:solidFill>
            </a:ln>
            <a:effectLst/>
          </c:spPr>
          <c:invertIfNegative val="0"/>
          <c:dLbls>
            <c:dLbl>
              <c:idx val="0"/>
              <c:layout>
                <c:manualLayout>
                  <c:x val="0"/>
                  <c:y val="2.0510974979640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E15-4AD2-90D3-C9478BB466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'16【Q2】'!$C$36:$C$38</c:f>
              <c:strCache>
                <c:ptCount val="3"/>
                <c:pt idx="0">
                  <c:v>男性・管理職/総合職(n=180)</c:v>
                </c:pt>
                <c:pt idx="1">
                  <c:v>女性・管理職/総合職(n=82)</c:v>
                </c:pt>
                <c:pt idx="2">
                  <c:v>女性・一般職(n=138)</c:v>
                </c:pt>
              </c:strCache>
            </c:strRef>
          </c:cat>
          <c:val>
            <c:numRef>
              <c:f>'16【Q2】'!$D$36:$D$38</c:f>
              <c:numCache>
                <c:formatCode>0.0_ </c:formatCode>
                <c:ptCount val="3"/>
                <c:pt idx="0">
                  <c:v>34.444444444444443</c:v>
                </c:pt>
                <c:pt idx="1">
                  <c:v>20.73170731707317</c:v>
                </c:pt>
                <c:pt idx="2">
                  <c:v>12.318840579710146</c:v>
                </c:pt>
              </c:numCache>
            </c:numRef>
          </c:val>
          <c:extLst>
            <c:ext xmlns:c16="http://schemas.microsoft.com/office/drawing/2014/chart" uri="{C3380CC4-5D6E-409C-BE32-E72D297353CC}">
              <c16:uniqueId val="{00000001-CE15-4AD2-90D3-C9478BB466E3}"/>
            </c:ext>
          </c:extLst>
        </c:ser>
        <c:ser>
          <c:idx val="1"/>
          <c:order val="1"/>
          <c:tx>
            <c:strRef>
              <c:f>'16【Q2】'!$E$35</c:f>
              <c:strCache>
                <c:ptCount val="1"/>
                <c:pt idx="0">
                  <c:v>中途入社した</c:v>
                </c:pt>
              </c:strCache>
            </c:strRef>
          </c:tx>
          <c:spPr>
            <a:solidFill>
              <a:schemeClr val="accent1">
                <a:lumMod val="20000"/>
                <a:lumOff val="80000"/>
              </a:schemeClr>
            </a:solidFill>
            <a:ln>
              <a:solidFill>
                <a:schemeClr val="accent1"/>
              </a:solidFill>
            </a:ln>
            <a:effectLst/>
          </c:spPr>
          <c:invertIfNegative val="0"/>
          <c:dLbls>
            <c:dLbl>
              <c:idx val="0"/>
              <c:layout>
                <c:manualLayout>
                  <c:x val="-4.6809973989135351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E15-4AD2-90D3-C9478BB466E3}"/>
                </c:ext>
              </c:extLst>
            </c:dLbl>
            <c:dLbl>
              <c:idx val="1"/>
              <c:layout>
                <c:manualLayout>
                  <c:x val="-2.3404986994567892E-3"/>
                  <c:y val="-1.269365665574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E15-4AD2-90D3-C9478BB466E3}"/>
                </c:ext>
              </c:extLst>
            </c:dLbl>
            <c:dLbl>
              <c:idx val="2"/>
              <c:layout>
                <c:manualLayout>
                  <c:x val="-7.0214960983702385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E15-4AD2-90D3-C9478BB466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'16【Q2】'!$C$36:$C$38</c:f>
              <c:strCache>
                <c:ptCount val="3"/>
                <c:pt idx="0">
                  <c:v>男性・管理職/総合職(n=180)</c:v>
                </c:pt>
                <c:pt idx="1">
                  <c:v>女性・管理職/総合職(n=82)</c:v>
                </c:pt>
                <c:pt idx="2">
                  <c:v>女性・一般職(n=138)</c:v>
                </c:pt>
              </c:strCache>
            </c:strRef>
          </c:cat>
          <c:val>
            <c:numRef>
              <c:f>'16【Q2】'!$E$36:$E$38</c:f>
              <c:numCache>
                <c:formatCode>0.0_ </c:formatCode>
                <c:ptCount val="3"/>
                <c:pt idx="0">
                  <c:v>47.222222222222221</c:v>
                </c:pt>
                <c:pt idx="1">
                  <c:v>63.414634146341463</c:v>
                </c:pt>
                <c:pt idx="2">
                  <c:v>67.391304347826093</c:v>
                </c:pt>
              </c:numCache>
            </c:numRef>
          </c:val>
          <c:extLst>
            <c:ext xmlns:c16="http://schemas.microsoft.com/office/drawing/2014/chart" uri="{C3380CC4-5D6E-409C-BE32-E72D297353CC}">
              <c16:uniqueId val="{00000005-CE15-4AD2-90D3-C9478BB466E3}"/>
            </c:ext>
          </c:extLst>
        </c:ser>
        <c:ser>
          <c:idx val="2"/>
          <c:order val="2"/>
          <c:tx>
            <c:strRef>
              <c:f>'16【Q2】'!$F$35</c:f>
              <c:strCache>
                <c:ptCount val="1"/>
                <c:pt idx="0">
                  <c:v>親会社・関連会社から出向して、転籍になった</c:v>
                </c:pt>
              </c:strCache>
            </c:strRef>
          </c:tx>
          <c:spPr>
            <a:solidFill>
              <a:sysClr val="window" lastClr="FFFFFF"/>
            </a:solidFill>
            <a:ln>
              <a:solidFill>
                <a:schemeClr val="accent1"/>
              </a:solidFill>
            </a:ln>
            <a:effectLst/>
          </c:spPr>
          <c:invertIfNegative val="0"/>
          <c:dLbls>
            <c:dLbl>
              <c:idx val="0"/>
              <c:layout>
                <c:manualLayout>
                  <c:x val="-2.3405625484165557E-3"/>
                  <c:y val="4.27564805281958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E15-4AD2-90D3-C9478BB466E3}"/>
                </c:ext>
              </c:extLst>
            </c:dLbl>
            <c:dLbl>
              <c:idx val="1"/>
              <c:layout>
                <c:manualLayout>
                  <c:x val="-1.4687592592592592E-2"/>
                  <c:y val="3.24226583186496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E15-4AD2-90D3-C9478BB466E3}"/>
                </c:ext>
              </c:extLst>
            </c:dLbl>
            <c:dLbl>
              <c:idx val="2"/>
              <c:layout>
                <c:manualLayout>
                  <c:x val="2.3404986994567463E-3"/>
                  <c:y val="3.5398230088495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E15-4AD2-90D3-C9478BB466E3}"/>
                </c:ext>
              </c:extLst>
            </c:dLbl>
            <c:dLbl>
              <c:idx val="3"/>
              <c:layout>
                <c:manualLayout>
                  <c:x val="0"/>
                  <c:y val="3.53982300884955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E15-4AD2-90D3-C9478BB466E3}"/>
                </c:ext>
              </c:extLst>
            </c:dLbl>
            <c:dLbl>
              <c:idx val="4"/>
              <c:layout>
                <c:manualLayout>
                  <c:x val="-1.0006613250517857E-2"/>
                  <c:y val="3.57575309177152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E15-4AD2-90D3-C9478BB466E3}"/>
                </c:ext>
              </c:extLst>
            </c:dLbl>
            <c:dLbl>
              <c:idx val="5"/>
              <c:layout>
                <c:manualLayout>
                  <c:x val="-7.3437727987041039E-3"/>
                  <c:y val="3.63942253585705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E15-4AD2-90D3-C9478BB466E3}"/>
                </c:ext>
              </c:extLst>
            </c:dLbl>
            <c:dLbl>
              <c:idx val="6"/>
              <c:layout>
                <c:manualLayout>
                  <c:x val="0"/>
                  <c:y val="3.53982300884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E15-4AD2-90D3-C9478BB466E3}"/>
                </c:ext>
              </c:extLst>
            </c:dLbl>
            <c:dLbl>
              <c:idx val="7"/>
              <c:layout>
                <c:manualLayout>
                  <c:x val="-1.7246714344731083E-16"/>
                  <c:y val="2.976189778733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E15-4AD2-90D3-C9478BB466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'16【Q2】'!$C$36:$C$38</c:f>
              <c:strCache>
                <c:ptCount val="3"/>
                <c:pt idx="0">
                  <c:v>男性・管理職/総合職(n=180)</c:v>
                </c:pt>
                <c:pt idx="1">
                  <c:v>女性・管理職/総合職(n=82)</c:v>
                </c:pt>
                <c:pt idx="2">
                  <c:v>女性・一般職(n=138)</c:v>
                </c:pt>
              </c:strCache>
            </c:strRef>
          </c:cat>
          <c:val>
            <c:numRef>
              <c:f>'16【Q2】'!$F$36:$F$38</c:f>
              <c:numCache>
                <c:formatCode>0.0_ </c:formatCode>
                <c:ptCount val="3"/>
                <c:pt idx="0">
                  <c:v>10</c:v>
                </c:pt>
                <c:pt idx="1">
                  <c:v>3.6585365853658534</c:v>
                </c:pt>
                <c:pt idx="2">
                  <c:v>2.8985507246376812</c:v>
                </c:pt>
              </c:numCache>
            </c:numRef>
          </c:val>
          <c:extLst>
            <c:ext xmlns:c16="http://schemas.microsoft.com/office/drawing/2014/chart" uri="{C3380CC4-5D6E-409C-BE32-E72D297353CC}">
              <c16:uniqueId val="{0000000E-CE15-4AD2-90D3-C9478BB466E3}"/>
            </c:ext>
          </c:extLst>
        </c:ser>
        <c:ser>
          <c:idx val="3"/>
          <c:order val="3"/>
          <c:tx>
            <c:strRef>
              <c:f>'16【Q2】'!$G$35</c:f>
              <c:strCache>
                <c:ptCount val="1"/>
                <c:pt idx="0">
                  <c:v>親会社・関連会社から現在、出向中である</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0"/>
              <c:layout>
                <c:manualLayout>
                  <c:x val="-2.447962962962963E-3"/>
                  <c:y val="-3.67250101413080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E15-4AD2-90D3-C9478BB466E3}"/>
                </c:ext>
              </c:extLst>
            </c:dLbl>
            <c:dLbl>
              <c:idx val="1"/>
              <c:layout>
                <c:manualLayout>
                  <c:x val="2.5552859840530262E-3"/>
                  <c:y val="-3.76605803818916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E15-4AD2-90D3-C9478BB466E3}"/>
                </c:ext>
              </c:extLst>
            </c:dLbl>
            <c:dLbl>
              <c:idx val="2"/>
              <c:layout>
                <c:manualLayout>
                  <c:x val="-2.3405625484163761E-3"/>
                  <c:y val="-3.92101133336945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CE15-4AD2-90D3-C9478BB466E3}"/>
                </c:ext>
              </c:extLst>
            </c:dLbl>
            <c:dLbl>
              <c:idx val="3"/>
              <c:layout>
                <c:manualLayout>
                  <c:x val="-4.895925925925926E-3"/>
                  <c:y val="-3.40815911882285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CE15-4AD2-90D3-C9478BB466E3}"/>
                </c:ext>
              </c:extLst>
            </c:dLbl>
            <c:dLbl>
              <c:idx val="4"/>
              <c:layout>
                <c:manualLayout>
                  <c:x val="0"/>
                  <c:y val="-3.37495233995305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E15-4AD2-90D3-C9478BB466E3}"/>
                </c:ext>
              </c:extLst>
            </c:dLbl>
            <c:dLbl>
              <c:idx val="5"/>
              <c:layout>
                <c:manualLayout>
                  <c:x val="2.4479242662347011E-3"/>
                  <c:y val="-3.6393704332023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E15-4AD2-90D3-C9478BB466E3}"/>
                </c:ext>
              </c:extLst>
            </c:dLbl>
            <c:dLbl>
              <c:idx val="6"/>
              <c:layout>
                <c:manualLayout>
                  <c:x val="0"/>
                  <c:y val="-3.9702222907661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E15-4AD2-90D3-C9478BB466E3}"/>
                </c:ext>
              </c:extLst>
            </c:dLbl>
            <c:dLbl>
              <c:idx val="7"/>
              <c:layout>
                <c:manualLayout>
                  <c:x val="-1.7246714344731083E-16"/>
                  <c:y val="-3.8690232777879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E15-4AD2-90D3-C9478BB466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'16【Q2】'!$C$36:$C$38</c:f>
              <c:strCache>
                <c:ptCount val="3"/>
                <c:pt idx="0">
                  <c:v>男性・管理職/総合職(n=180)</c:v>
                </c:pt>
                <c:pt idx="1">
                  <c:v>女性・管理職/総合職(n=82)</c:v>
                </c:pt>
                <c:pt idx="2">
                  <c:v>女性・一般職(n=138)</c:v>
                </c:pt>
              </c:strCache>
            </c:strRef>
          </c:cat>
          <c:val>
            <c:numRef>
              <c:f>'16【Q2】'!$G$36:$G$38</c:f>
              <c:numCache>
                <c:formatCode>0.0_ </c:formatCode>
                <c:ptCount val="3"/>
                <c:pt idx="0">
                  <c:v>0.55555555555555558</c:v>
                </c:pt>
                <c:pt idx="1">
                  <c:v>0</c:v>
                </c:pt>
                <c:pt idx="2">
                  <c:v>0.72463768115942029</c:v>
                </c:pt>
              </c:numCache>
            </c:numRef>
          </c:val>
          <c:extLst>
            <c:ext xmlns:c16="http://schemas.microsoft.com/office/drawing/2014/chart" uri="{C3380CC4-5D6E-409C-BE32-E72D297353CC}">
              <c16:uniqueId val="{00000017-CE15-4AD2-90D3-C9478BB466E3}"/>
            </c:ext>
          </c:extLst>
        </c:ser>
        <c:ser>
          <c:idx val="4"/>
          <c:order val="4"/>
          <c:tx>
            <c:strRef>
              <c:f>'16【Q2】'!$H$35</c:f>
              <c:strCache>
                <c:ptCount val="1"/>
                <c:pt idx="0">
                  <c:v>その他</c:v>
                </c:pt>
              </c:strCache>
            </c:strRef>
          </c:tx>
          <c:spPr>
            <a:solidFill>
              <a:srgbClr val="ED7D31">
                <a:lumMod val="60000"/>
                <a:lumOff val="40000"/>
              </a:srgbClr>
            </a:solidFill>
            <a:ln>
              <a:solidFill>
                <a:srgbClr val="5B9BD5"/>
              </a:solidFill>
            </a:ln>
            <a:effectLst/>
          </c:spPr>
          <c:invertIfNegative val="0"/>
          <c:dLbls>
            <c:dLbl>
              <c:idx val="0"/>
              <c:layout>
                <c:manualLayout>
                  <c:x val="0"/>
                  <c:y val="4.02539900212995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CE15-4AD2-90D3-C9478BB466E3}"/>
                </c:ext>
              </c:extLst>
            </c:dLbl>
            <c:dLbl>
              <c:idx val="1"/>
              <c:layout>
                <c:manualLayout>
                  <c:x val="2.4479242662347011E-3"/>
                  <c:y val="3.6393964845296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E15-4AD2-90D3-C9478BB466E3}"/>
                </c:ext>
              </c:extLst>
            </c:dLbl>
            <c:dLbl>
              <c:idx val="2"/>
              <c:layout>
                <c:manualLayout>
                  <c:x val="1.9583394129877609E-2"/>
                  <c:y val="3.9702222907661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E15-4AD2-90D3-C9478BB466E3}"/>
                </c:ext>
              </c:extLst>
            </c:dLbl>
            <c:dLbl>
              <c:idx val="3"/>
              <c:layout>
                <c:manualLayout>
                  <c:x val="2.4479242662347011E-3"/>
                  <c:y val="3.63939648452967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E15-4AD2-90D3-C9478BB466E3}"/>
                </c:ext>
              </c:extLst>
            </c:dLbl>
            <c:dLbl>
              <c:idx val="4"/>
              <c:layout>
                <c:manualLayout>
                  <c:x val="1.7135469863642908E-2"/>
                  <c:y val="3.3085446269658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E15-4AD2-90D3-C9478BB466E3}"/>
                </c:ext>
              </c:extLst>
            </c:dLbl>
            <c:dLbl>
              <c:idx val="5"/>
              <c:layout>
                <c:manualLayout>
                  <c:x val="2.6927166928581714E-2"/>
                  <c:y val="3.97024834209353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E15-4AD2-90D3-C9478BB466E3}"/>
                </c:ext>
              </c:extLst>
            </c:dLbl>
            <c:dLbl>
              <c:idx val="6"/>
              <c:layout>
                <c:manualLayout>
                  <c:x val="1.7135469863642908E-2"/>
                  <c:y val="3.639370433202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E15-4AD2-90D3-C9478BB466E3}"/>
                </c:ext>
              </c:extLst>
            </c:dLbl>
            <c:dLbl>
              <c:idx val="7"/>
              <c:layout>
                <c:manualLayout>
                  <c:x val="1.8814814814814642E-2"/>
                  <c:y val="3.57142773447982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CE15-4AD2-90D3-C9478BB466E3}"/>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'16【Q2】'!$C$36:$C$38</c:f>
              <c:strCache>
                <c:ptCount val="3"/>
                <c:pt idx="0">
                  <c:v>男性・管理職/総合職(n=180)</c:v>
                </c:pt>
                <c:pt idx="1">
                  <c:v>女性・管理職/総合職(n=82)</c:v>
                </c:pt>
                <c:pt idx="2">
                  <c:v>女性・一般職(n=138)</c:v>
                </c:pt>
              </c:strCache>
            </c:strRef>
          </c:cat>
          <c:val>
            <c:numRef>
              <c:f>'16【Q2】'!$H$36:$H$38</c:f>
              <c:numCache>
                <c:formatCode>0.0_ </c:formatCode>
                <c:ptCount val="3"/>
                <c:pt idx="0">
                  <c:v>7.7777777777777777</c:v>
                </c:pt>
                <c:pt idx="1">
                  <c:v>12.195121951219512</c:v>
                </c:pt>
                <c:pt idx="2">
                  <c:v>16.666666666666664</c:v>
                </c:pt>
              </c:numCache>
            </c:numRef>
          </c:val>
          <c:extLst>
            <c:ext xmlns:c16="http://schemas.microsoft.com/office/drawing/2014/chart" uri="{C3380CC4-5D6E-409C-BE32-E72D297353CC}">
              <c16:uniqueId val="{00000020-CE15-4AD2-90D3-C9478BB466E3}"/>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663192285421E-3"/>
          <c:y val="0.87598873359844076"/>
          <c:w val="0.99840643368077142"/>
          <c:h val="0.12074495670581256"/>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0997375328083989E-2"/>
          <c:y val="5.1368424837306297E-2"/>
          <c:w val="0.9371539187522819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'17【Q3S1】'!$F$30:$K$30</c:f>
              <c:numCache>
                <c:formatCode>0.0_ </c:formatCode>
                <c:ptCount val="6"/>
                <c:pt idx="0">
                  <c:v>80.614657210401901</c:v>
                </c:pt>
                <c:pt idx="1">
                  <c:v>3.5460992907801421</c:v>
                </c:pt>
                <c:pt idx="2">
                  <c:v>6.6193853427895979</c:v>
                </c:pt>
                <c:pt idx="3">
                  <c:v>2.6004728132387704</c:v>
                </c:pt>
                <c:pt idx="4">
                  <c:v>5.4373522458628845</c:v>
                </c:pt>
                <c:pt idx="5">
                  <c:v>1.1820330969267139</c:v>
                </c:pt>
              </c:numCache>
            </c:numRef>
          </c:val>
          <c:extLst>
            <c:ext xmlns:c16="http://schemas.microsoft.com/office/drawing/2014/chart" uri="{C3380CC4-5D6E-409C-BE32-E72D297353CC}">
              <c16:uniqueId val="{00000005-1D68-441C-B94F-A9E607CECC81}"/>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'17【Q3S1】'!$F$28</c:f>
              <c:strCache>
                <c:ptCount val="1"/>
                <c:pt idx="0">
                  <c:v>一般従業員</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'17【Q3S1】'!$F$30:$F$33</c:f>
              <c:numCache>
                <c:formatCode>0.0_ </c:formatCode>
                <c:ptCount val="4"/>
                <c:pt idx="0">
                  <c:v>80.614657210401901</c:v>
                </c:pt>
                <c:pt idx="1">
                  <c:v>64.444444444444443</c:v>
                </c:pt>
                <c:pt idx="2">
                  <c:v>84.146341463414629</c:v>
                </c:pt>
                <c:pt idx="3">
                  <c:v>97.826086956521735</c:v>
                </c:pt>
              </c:numCache>
            </c:numRef>
          </c:val>
          <c:extLst>
            <c:ext xmlns:c16="http://schemas.microsoft.com/office/drawing/2014/chart" uri="{C3380CC4-5D6E-409C-BE32-E72D297353CC}">
              <c16:uniqueId val="{00000001-4E4C-4340-A31C-11491478FB11}"/>
            </c:ext>
          </c:extLst>
        </c:ser>
        <c:ser>
          <c:idx val="1"/>
          <c:order val="1"/>
          <c:tx>
            <c:strRef>
              <c:f>'17【Q3S1】'!$G$28</c:f>
              <c:strCache>
                <c:ptCount val="1"/>
                <c:pt idx="0">
                  <c:v>係長・主任及び係長・主任相当職</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'17【Q3S1】'!$G$30:$G$33</c:f>
              <c:numCache>
                <c:formatCode>0.0_ </c:formatCode>
                <c:ptCount val="4"/>
                <c:pt idx="0">
                  <c:v>3.5460992907801421</c:v>
                </c:pt>
                <c:pt idx="1">
                  <c:v>3.8888888888888888</c:v>
                </c:pt>
                <c:pt idx="2">
                  <c:v>4.8780487804878048</c:v>
                </c:pt>
                <c:pt idx="3">
                  <c:v>1.4492753623188406</c:v>
                </c:pt>
              </c:numCache>
            </c:numRef>
          </c:val>
          <c:extLst>
            <c:ext xmlns:c16="http://schemas.microsoft.com/office/drawing/2014/chart" uri="{C3380CC4-5D6E-409C-BE32-E72D297353CC}">
              <c16:uniqueId val="{00000002-4E4C-4340-A31C-11491478FB11}"/>
            </c:ext>
          </c:extLst>
        </c:ser>
        <c:ser>
          <c:idx val="2"/>
          <c:order val="2"/>
          <c:tx>
            <c:strRef>
              <c:f>'17【Q3S1】'!$H$28</c:f>
              <c:strCache>
                <c:ptCount val="1"/>
                <c:pt idx="0">
                  <c:v>課長、及び課長相当職</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'17【Q3S1】'!$H$30:$H$33</c:f>
              <c:numCache>
                <c:formatCode>0.0_ </c:formatCode>
                <c:ptCount val="4"/>
                <c:pt idx="0">
                  <c:v>6.6193853427895979</c:v>
                </c:pt>
                <c:pt idx="1">
                  <c:v>12.222222222222221</c:v>
                </c:pt>
                <c:pt idx="2">
                  <c:v>6.0975609756097562</c:v>
                </c:pt>
                <c:pt idx="3">
                  <c:v>0.72463768115942029</c:v>
                </c:pt>
              </c:numCache>
            </c:numRef>
          </c:val>
          <c:extLst>
            <c:ext xmlns:c16="http://schemas.microsoft.com/office/drawing/2014/chart" uri="{C3380CC4-5D6E-409C-BE32-E72D297353CC}">
              <c16:uniqueId val="{00000003-4E4C-4340-A31C-11491478FB11}"/>
            </c:ext>
          </c:extLst>
        </c:ser>
        <c:ser>
          <c:idx val="3"/>
          <c:order val="3"/>
          <c:tx>
            <c:strRef>
              <c:f>'17【Q3S1】'!$I$28</c:f>
              <c:strCache>
                <c:ptCount val="1"/>
                <c:pt idx="0">
                  <c:v>副部長、次長および副部長、次長相当職</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'17【Q3S1】'!$I$30:$I$33</c:f>
              <c:numCache>
                <c:formatCode>0.0_ </c:formatCode>
                <c:ptCount val="4"/>
                <c:pt idx="0">
                  <c:v>2.6004728132387704</c:v>
                </c:pt>
                <c:pt idx="1">
                  <c:v>5.5555555555555554</c:v>
                </c:pt>
                <c:pt idx="2">
                  <c:v>1.2195121951219512</c:v>
                </c:pt>
                <c:pt idx="3">
                  <c:v>0</c:v>
                </c:pt>
              </c:numCache>
            </c:numRef>
          </c:val>
          <c:extLst>
            <c:ext xmlns:c16="http://schemas.microsoft.com/office/drawing/2014/chart" uri="{C3380CC4-5D6E-409C-BE32-E72D297353CC}">
              <c16:uniqueId val="{00000004-4E4C-4340-A31C-11491478FB11}"/>
            </c:ext>
          </c:extLst>
        </c:ser>
        <c:ser>
          <c:idx val="4"/>
          <c:order val="4"/>
          <c:tx>
            <c:strRef>
              <c:f>'17【Q3S1】'!$J$28</c:f>
              <c:strCache>
                <c:ptCount val="1"/>
                <c:pt idx="0">
                  <c:v>部長、及び部長相当職</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'17【Q3S1】'!$J$30:$J$33</c:f>
              <c:numCache>
                <c:formatCode>0.0_ </c:formatCode>
                <c:ptCount val="4"/>
                <c:pt idx="0">
                  <c:v>5.4373522458628845</c:v>
                </c:pt>
                <c:pt idx="1">
                  <c:v>11.666666666666666</c:v>
                </c:pt>
                <c:pt idx="2">
                  <c:v>2.4390243902439024</c:v>
                </c:pt>
                <c:pt idx="3">
                  <c:v>0</c:v>
                </c:pt>
              </c:numCache>
            </c:numRef>
          </c:val>
          <c:extLst>
            <c:ext xmlns:c16="http://schemas.microsoft.com/office/drawing/2014/chart" uri="{C3380CC4-5D6E-409C-BE32-E72D297353CC}">
              <c16:uniqueId val="{00000005-4E4C-4340-A31C-11491478FB11}"/>
            </c:ext>
          </c:extLst>
        </c:ser>
        <c:ser>
          <c:idx val="5"/>
          <c:order val="5"/>
          <c:tx>
            <c:strRef>
              <c:f>'17【Q3S1】'!$K$28</c:f>
              <c:strCache>
                <c:ptCount val="1"/>
                <c:pt idx="0">
                  <c:v>役員</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'17【Q3S1】'!$K$30:$K$33</c:f>
              <c:numCache>
                <c:formatCode>0.0_ </c:formatCode>
                <c:ptCount val="4"/>
                <c:pt idx="0">
                  <c:v>1.1820330969267139</c:v>
                </c:pt>
                <c:pt idx="1">
                  <c:v>2.2222222222222223</c:v>
                </c:pt>
                <c:pt idx="2">
                  <c:v>1.2195121951219512</c:v>
                </c:pt>
                <c:pt idx="3">
                  <c:v>0</c:v>
                </c:pt>
              </c:numCache>
            </c:numRef>
          </c:val>
          <c:extLst>
            <c:ext xmlns:c16="http://schemas.microsoft.com/office/drawing/2014/chart" uri="{C3380CC4-5D6E-409C-BE32-E72D297353CC}">
              <c16:uniqueId val="{00000006-4E4C-4340-A31C-11491478FB11}"/>
            </c:ext>
          </c:extLst>
        </c:ser>
        <c:dLbls>
          <c:showLegendKey val="0"/>
          <c:showVal val="0"/>
          <c:showCatName val="0"/>
          <c:showSerName val="0"/>
          <c:showPercent val="0"/>
          <c:showBubbleSize val="0"/>
        </c:dLbls>
        <c:gapWidth val="30"/>
        <c:overlap val="100"/>
        <c:axId val="410215584"/>
        <c:axId val="410220576"/>
      </c:barChart>
      <c:catAx>
        <c:axId val="410215584"/>
        <c:scaling>
          <c:orientation val="maxMin"/>
        </c:scaling>
        <c:delete val="1"/>
        <c:axPos val="l"/>
        <c:majorTickMark val="out"/>
        <c:minorTickMark val="none"/>
        <c:tickLblPos val="nextTo"/>
        <c:crossAx val="410220576"/>
        <c:crosses val="autoZero"/>
        <c:auto val="1"/>
        <c:lblAlgn val="ctr"/>
        <c:lblOffset val="100"/>
        <c:tickLblSkip val="3"/>
        <c:tickMarkSkip val="1"/>
        <c:noMultiLvlLbl val="0"/>
      </c:catAx>
      <c:valAx>
        <c:axId val="410220576"/>
        <c:scaling>
          <c:orientation val="minMax"/>
          <c:min val="0"/>
        </c:scaling>
        <c:delete val="1"/>
        <c:axPos val="t"/>
        <c:numFmt formatCode="0%" sourceLinked="1"/>
        <c:majorTickMark val="out"/>
        <c:minorTickMark val="none"/>
        <c:tickLblPos val="nextTo"/>
        <c:crossAx val="410215584"/>
        <c:crossesAt val="1"/>
        <c:crossBetween val="between"/>
      </c:valAx>
      <c:spPr>
        <a:noFill/>
        <a:ln w="25400">
          <a:noFill/>
        </a:ln>
      </c:spPr>
    </c:plotArea>
    <c:legend>
      <c:legendPos val="t"/>
      <c:layout>
        <c:manualLayout>
          <c:xMode val="edge"/>
          <c:yMode val="edge"/>
          <c:x val="0.20950946185124736"/>
          <c:y val="0.10326665438738226"/>
          <c:w val="0.53775990945142627"/>
          <c:h val="0.41301798672013629"/>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8118351851851853"/>
          <c:y val="0.13241520290732889"/>
          <c:w val="0.68353870370370373"/>
          <c:h val="0.59150967285683032"/>
        </c:manualLayout>
      </c:layout>
      <c:barChart>
        <c:barDir val="bar"/>
        <c:grouping val="percentStacked"/>
        <c:varyColors val="0"/>
        <c:ser>
          <c:idx val="0"/>
          <c:order val="0"/>
          <c:tx>
            <c:strRef>
              <c:f>'17【Q3S1】'!$D$35</c:f>
              <c:strCache>
                <c:ptCount val="1"/>
                <c:pt idx="0">
                  <c:v>一般従業員</c:v>
                </c:pt>
              </c:strCache>
            </c:strRef>
          </c:tx>
          <c:spPr>
            <a:solidFill>
              <a:srgbClr val="5B9BD5"/>
            </a:solidFill>
            <a:ln>
              <a:solidFill>
                <a:schemeClr val="accent1"/>
              </a:solidFill>
            </a:ln>
            <a:effectLst/>
          </c:spPr>
          <c:invertIfNegative val="0"/>
          <c:dLbls>
            <c:dLbl>
              <c:idx val="0"/>
              <c:layout>
                <c:manualLayout>
                  <c:x val="0"/>
                  <c:y val="2.0510974979640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6FF-45F9-87AF-44C387F509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'17【Q3S1】'!$C$36:$C$38</c:f>
              <c:strCache>
                <c:ptCount val="3"/>
                <c:pt idx="0">
                  <c:v>男性・管理職/総合職(n=180)</c:v>
                </c:pt>
                <c:pt idx="1">
                  <c:v>女性・管理職/総合職(n=82)</c:v>
                </c:pt>
                <c:pt idx="2">
                  <c:v>女性・一般職(n=138)</c:v>
                </c:pt>
              </c:strCache>
            </c:strRef>
          </c:cat>
          <c:val>
            <c:numRef>
              <c:f>'17【Q3S1】'!$D$36:$D$38</c:f>
              <c:numCache>
                <c:formatCode>0.0_ </c:formatCode>
                <c:ptCount val="3"/>
                <c:pt idx="0">
                  <c:v>64.444444444444443</c:v>
                </c:pt>
                <c:pt idx="1">
                  <c:v>84.146341463414629</c:v>
                </c:pt>
                <c:pt idx="2">
                  <c:v>97.826086956521735</c:v>
                </c:pt>
              </c:numCache>
            </c:numRef>
          </c:val>
          <c:extLst>
            <c:ext xmlns:c16="http://schemas.microsoft.com/office/drawing/2014/chart" uri="{C3380CC4-5D6E-409C-BE32-E72D297353CC}">
              <c16:uniqueId val="{00000001-F6FF-45F9-87AF-44C387F5095E}"/>
            </c:ext>
          </c:extLst>
        </c:ser>
        <c:ser>
          <c:idx val="1"/>
          <c:order val="1"/>
          <c:tx>
            <c:strRef>
              <c:f>'17【Q3S1】'!$E$35</c:f>
              <c:strCache>
                <c:ptCount val="1"/>
                <c:pt idx="0">
                  <c:v>係長・主任及び係長・主任相当職</c:v>
                </c:pt>
              </c:strCache>
            </c:strRef>
          </c:tx>
          <c:spPr>
            <a:solidFill>
              <a:schemeClr val="accent1">
                <a:lumMod val="20000"/>
                <a:lumOff val="80000"/>
              </a:schemeClr>
            </a:solidFill>
            <a:ln>
              <a:solidFill>
                <a:schemeClr val="accent1"/>
              </a:solidFill>
            </a:ln>
            <a:effectLst/>
          </c:spPr>
          <c:invertIfNegative val="0"/>
          <c:dLbls>
            <c:dLbl>
              <c:idx val="0"/>
              <c:layout>
                <c:manualLayout>
                  <c:x val="2.3746296296295434E-3"/>
                  <c:y val="8.398946604116911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FF-45F9-87AF-44C387F5095E}"/>
                </c:ext>
              </c:extLst>
            </c:dLbl>
            <c:dLbl>
              <c:idx val="1"/>
              <c:layout>
                <c:manualLayout>
                  <c:x val="-2.3404986994567892E-3"/>
                  <c:y val="-1.269365665574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6FF-45F9-87AF-44C387F5095E}"/>
                </c:ext>
              </c:extLst>
            </c:dLbl>
            <c:dLbl>
              <c:idx val="2"/>
              <c:layout>
                <c:manualLayout>
                  <c:x val="-1.4077037037037209E-2"/>
                  <c:y val="6.9334144111645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6FF-45F9-87AF-44C387F509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'17【Q3S1】'!$C$36:$C$38</c:f>
              <c:strCache>
                <c:ptCount val="3"/>
                <c:pt idx="0">
                  <c:v>男性・管理職/総合職(n=180)</c:v>
                </c:pt>
                <c:pt idx="1">
                  <c:v>女性・管理職/総合職(n=82)</c:v>
                </c:pt>
                <c:pt idx="2">
                  <c:v>女性・一般職(n=138)</c:v>
                </c:pt>
              </c:strCache>
            </c:strRef>
          </c:cat>
          <c:val>
            <c:numRef>
              <c:f>'17【Q3S1】'!$E$36:$E$38</c:f>
              <c:numCache>
                <c:formatCode>0.0_ </c:formatCode>
                <c:ptCount val="3"/>
                <c:pt idx="0">
                  <c:v>3.8888888888888888</c:v>
                </c:pt>
                <c:pt idx="1">
                  <c:v>4.8780487804878048</c:v>
                </c:pt>
                <c:pt idx="2">
                  <c:v>1.4492753623188406</c:v>
                </c:pt>
              </c:numCache>
            </c:numRef>
          </c:val>
          <c:extLst>
            <c:ext xmlns:c16="http://schemas.microsoft.com/office/drawing/2014/chart" uri="{C3380CC4-5D6E-409C-BE32-E72D297353CC}">
              <c16:uniqueId val="{00000005-F6FF-45F9-87AF-44C387F5095E}"/>
            </c:ext>
          </c:extLst>
        </c:ser>
        <c:ser>
          <c:idx val="2"/>
          <c:order val="2"/>
          <c:tx>
            <c:strRef>
              <c:f>'17【Q3S1】'!$F$35</c:f>
              <c:strCache>
                <c:ptCount val="1"/>
                <c:pt idx="0">
                  <c:v>課長、及び課長相当職</c:v>
                </c:pt>
              </c:strCache>
            </c:strRef>
          </c:tx>
          <c:spPr>
            <a:solidFill>
              <a:sysClr val="window" lastClr="FFFFFF"/>
            </a:solidFill>
            <a:ln>
              <a:solidFill>
                <a:schemeClr val="accent1"/>
              </a:solidFill>
            </a:ln>
            <a:effectLst/>
          </c:spPr>
          <c:invertIfNegative val="0"/>
          <c:dLbls>
            <c:dLbl>
              <c:idx val="2"/>
              <c:layout>
                <c:manualLayout>
                  <c:x val="7.0555555555555554E-3"/>
                  <c:y val="-7.46655776033713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6FF-45F9-87AF-44C387F509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'17【Q3S1】'!$C$36:$C$38</c:f>
              <c:strCache>
                <c:ptCount val="3"/>
                <c:pt idx="0">
                  <c:v>男性・管理職/総合職(n=180)</c:v>
                </c:pt>
                <c:pt idx="1">
                  <c:v>女性・管理職/総合職(n=82)</c:v>
                </c:pt>
                <c:pt idx="2">
                  <c:v>女性・一般職(n=138)</c:v>
                </c:pt>
              </c:strCache>
            </c:strRef>
          </c:cat>
          <c:val>
            <c:numRef>
              <c:f>'17【Q3S1】'!$F$36:$F$38</c:f>
              <c:numCache>
                <c:formatCode>0.0_ </c:formatCode>
                <c:ptCount val="3"/>
                <c:pt idx="0">
                  <c:v>12.222222222222221</c:v>
                </c:pt>
                <c:pt idx="1">
                  <c:v>6.0975609756097562</c:v>
                </c:pt>
                <c:pt idx="2">
                  <c:v>0.72463768115942029</c:v>
                </c:pt>
              </c:numCache>
            </c:numRef>
          </c:val>
          <c:extLst>
            <c:ext xmlns:c16="http://schemas.microsoft.com/office/drawing/2014/chart" uri="{C3380CC4-5D6E-409C-BE32-E72D297353CC}">
              <c16:uniqueId val="{00000006-F6FF-45F9-87AF-44C387F5095E}"/>
            </c:ext>
          </c:extLst>
        </c:ser>
        <c:ser>
          <c:idx val="3"/>
          <c:order val="3"/>
          <c:tx>
            <c:strRef>
              <c:f>'17【Q3S1】'!$G$35</c:f>
              <c:strCache>
                <c:ptCount val="1"/>
                <c:pt idx="0">
                  <c:v>副部長、次長および副部長、次長相当職</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4.7037037037037039E-3"/>
                  <c:y val="6.96776610277539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FF-45F9-87AF-44C387F5095E}"/>
                </c:ext>
              </c:extLst>
            </c:dLbl>
            <c:dLbl>
              <c:idx val="2"/>
              <c:delete val="1"/>
              <c:extLst>
                <c:ext xmlns:c15="http://schemas.microsoft.com/office/drawing/2012/chart" uri="{CE6537A1-D6FC-4f65-9D91-7224C49458BB}"/>
                <c:ext xmlns:c16="http://schemas.microsoft.com/office/drawing/2014/chart" uri="{C3380CC4-5D6E-409C-BE32-E72D297353CC}">
                  <c16:uniqueId val="{00000008-F6FF-45F9-87AF-44C387F5095E}"/>
                </c:ext>
              </c:extLst>
            </c:dLbl>
            <c:dLbl>
              <c:idx val="4"/>
              <c:layout>
                <c:manualLayout>
                  <c:x val="-1.8017395072749365E-16"/>
                  <c:y val="3.970222290766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FF-45F9-87AF-44C387F5095E}"/>
                </c:ext>
              </c:extLst>
            </c:dLbl>
            <c:dLbl>
              <c:idx val="5"/>
              <c:layout>
                <c:manualLayout>
                  <c:x val="-7.055555555555728E-3"/>
                  <c:y val="3.9702222907661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FF-45F9-87AF-44C387F5095E}"/>
                </c:ext>
              </c:extLst>
            </c:dLbl>
            <c:dLbl>
              <c:idx val="6"/>
              <c:layout>
                <c:manualLayout>
                  <c:x val="-7.160740740740741E-3"/>
                  <c:y val="3.80957730931525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FF-45F9-87AF-44C387F509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'17【Q3S1】'!$C$36:$C$38</c:f>
              <c:strCache>
                <c:ptCount val="3"/>
                <c:pt idx="0">
                  <c:v>男性・管理職/総合職(n=180)</c:v>
                </c:pt>
                <c:pt idx="1">
                  <c:v>女性・管理職/総合職(n=82)</c:v>
                </c:pt>
                <c:pt idx="2">
                  <c:v>女性・一般職(n=138)</c:v>
                </c:pt>
              </c:strCache>
            </c:strRef>
          </c:cat>
          <c:val>
            <c:numRef>
              <c:f>'17【Q3S1】'!$G$36:$G$38</c:f>
              <c:numCache>
                <c:formatCode>0.0_ </c:formatCode>
                <c:ptCount val="3"/>
                <c:pt idx="0">
                  <c:v>5.5555555555555554</c:v>
                </c:pt>
                <c:pt idx="1">
                  <c:v>1.2195121951219512</c:v>
                </c:pt>
                <c:pt idx="2">
                  <c:v>0</c:v>
                </c:pt>
              </c:numCache>
            </c:numRef>
          </c:val>
          <c:extLst>
            <c:ext xmlns:c16="http://schemas.microsoft.com/office/drawing/2014/chart" uri="{C3380CC4-5D6E-409C-BE32-E72D297353CC}">
              <c16:uniqueId val="{0000000C-F6FF-45F9-87AF-44C387F5095E}"/>
            </c:ext>
          </c:extLst>
        </c:ser>
        <c:ser>
          <c:idx val="4"/>
          <c:order val="4"/>
          <c:tx>
            <c:strRef>
              <c:f>'17【Q3S1】'!$H$35</c:f>
              <c:strCache>
                <c:ptCount val="1"/>
                <c:pt idx="0">
                  <c:v>部長、及び部長相当職</c:v>
                </c:pt>
              </c:strCache>
            </c:strRef>
          </c:tx>
          <c:spPr>
            <a:solidFill>
              <a:srgbClr val="ED7D31">
                <a:lumMod val="60000"/>
                <a:lumOff val="40000"/>
              </a:srgbClr>
            </a:solidFill>
            <a:ln>
              <a:solidFill>
                <a:srgbClr val="5B9BD5"/>
              </a:solidFill>
            </a:ln>
            <a:effectLst/>
          </c:spPr>
          <c:invertIfNegative val="0"/>
          <c:dLbls>
            <c:dLbl>
              <c:idx val="1"/>
              <c:layout>
                <c:manualLayout>
                  <c:x val="4.7037037037037039E-3"/>
                  <c:y val="-6.83930421446542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F6FF-45F9-87AF-44C387F5095E}"/>
                </c:ext>
              </c:extLst>
            </c:dLbl>
            <c:dLbl>
              <c:idx val="2"/>
              <c:delete val="1"/>
              <c:extLst>
                <c:ext xmlns:c15="http://schemas.microsoft.com/office/drawing/2012/chart" uri="{CE6537A1-D6FC-4f65-9D91-7224C49458BB}"/>
                <c:ext xmlns:c16="http://schemas.microsoft.com/office/drawing/2014/chart" uri="{C3380CC4-5D6E-409C-BE32-E72D297353CC}">
                  <c16:uniqueId val="{0000000E-F6FF-45F9-87AF-44C387F5095E}"/>
                </c:ext>
              </c:extLst>
            </c:dLbl>
            <c:dLbl>
              <c:idx val="5"/>
              <c:layout>
                <c:manualLayout>
                  <c:x val="-2.3518518518520241E-3"/>
                  <c:y val="-3.97022229076614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F6FF-45F9-87AF-44C387F5095E}"/>
                </c:ext>
              </c:extLst>
            </c:dLbl>
            <c:dLbl>
              <c:idx val="6"/>
              <c:layout>
                <c:manualLayout>
                  <c:x val="-1.0518518518518518E-4"/>
                  <c:y val="-3.8094136934482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F6FF-45F9-87AF-44C387F509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'17【Q3S1】'!$C$36:$C$38</c:f>
              <c:strCache>
                <c:ptCount val="3"/>
                <c:pt idx="0">
                  <c:v>男性・管理職/総合職(n=180)</c:v>
                </c:pt>
                <c:pt idx="1">
                  <c:v>女性・管理職/総合職(n=82)</c:v>
                </c:pt>
                <c:pt idx="2">
                  <c:v>女性・一般職(n=138)</c:v>
                </c:pt>
              </c:strCache>
            </c:strRef>
          </c:cat>
          <c:val>
            <c:numRef>
              <c:f>'17【Q3S1】'!$H$36:$H$38</c:f>
              <c:numCache>
                <c:formatCode>0.0_ </c:formatCode>
                <c:ptCount val="3"/>
                <c:pt idx="0">
                  <c:v>11.666666666666666</c:v>
                </c:pt>
                <c:pt idx="1">
                  <c:v>2.4390243902439024</c:v>
                </c:pt>
                <c:pt idx="2">
                  <c:v>0</c:v>
                </c:pt>
              </c:numCache>
            </c:numRef>
          </c:val>
          <c:extLst>
            <c:ext xmlns:c16="http://schemas.microsoft.com/office/drawing/2014/chart" uri="{C3380CC4-5D6E-409C-BE32-E72D297353CC}">
              <c16:uniqueId val="{00000011-F6FF-45F9-87AF-44C387F5095E}"/>
            </c:ext>
          </c:extLst>
        </c:ser>
        <c:ser>
          <c:idx val="5"/>
          <c:order val="5"/>
          <c:tx>
            <c:strRef>
              <c:f>'17【Q3S1】'!$I$35</c:f>
              <c:strCache>
                <c:ptCount val="1"/>
                <c:pt idx="0">
                  <c:v>役員</c:v>
                </c:pt>
              </c:strCache>
            </c:strRef>
          </c:tx>
          <c:spPr>
            <a:solidFill>
              <a:srgbClr val="ED7D31">
                <a:lumMod val="20000"/>
                <a:lumOff val="80000"/>
              </a:srgbClr>
            </a:solidFill>
            <a:ln>
              <a:solidFill>
                <a:srgbClr val="5B9BD5"/>
              </a:solidFill>
            </a:ln>
            <a:effectLst/>
          </c:spPr>
          <c:invertIfNegative val="0"/>
          <c:dLbls>
            <c:dLbl>
              <c:idx val="0"/>
              <c:layout>
                <c:manualLayout>
                  <c:x val="0"/>
                  <c:y val="6.93333042169851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F6FF-45F9-87AF-44C387F5095E}"/>
                </c:ext>
              </c:extLst>
            </c:dLbl>
            <c:dLbl>
              <c:idx val="1"/>
              <c:layout>
                <c:manualLayout>
                  <c:x val="2.3518518518518519E-3"/>
                  <c:y val="6.93341441116455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6FF-45F9-87AF-44C387F5095E}"/>
                </c:ext>
              </c:extLst>
            </c:dLbl>
            <c:dLbl>
              <c:idx val="2"/>
              <c:delete val="1"/>
              <c:extLst>
                <c:ext xmlns:c15="http://schemas.microsoft.com/office/drawing/2012/chart" uri="{CE6537A1-D6FC-4f65-9D91-7224C49458BB}"/>
                <c:ext xmlns:c16="http://schemas.microsoft.com/office/drawing/2014/chart" uri="{C3380CC4-5D6E-409C-BE32-E72D297353CC}">
                  <c16:uniqueId val="{00000014-F6FF-45F9-87AF-44C387F5095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'17【Q3S1】'!$C$36:$C$38</c:f>
              <c:strCache>
                <c:ptCount val="3"/>
                <c:pt idx="0">
                  <c:v>男性・管理職/総合職(n=180)</c:v>
                </c:pt>
                <c:pt idx="1">
                  <c:v>女性・管理職/総合職(n=82)</c:v>
                </c:pt>
                <c:pt idx="2">
                  <c:v>女性・一般職(n=138)</c:v>
                </c:pt>
              </c:strCache>
            </c:strRef>
          </c:cat>
          <c:val>
            <c:numRef>
              <c:f>'17【Q3S1】'!$I$36:$I$38</c:f>
              <c:numCache>
                <c:formatCode>0.0_ </c:formatCode>
                <c:ptCount val="3"/>
                <c:pt idx="0">
                  <c:v>2.2222222222222223</c:v>
                </c:pt>
                <c:pt idx="1">
                  <c:v>1.2195121951219512</c:v>
                </c:pt>
                <c:pt idx="2">
                  <c:v>0</c:v>
                </c:pt>
              </c:numCache>
            </c:numRef>
          </c:val>
          <c:extLst>
            <c:ext xmlns:c16="http://schemas.microsoft.com/office/drawing/2014/chart" uri="{C3380CC4-5D6E-409C-BE32-E72D297353CC}">
              <c16:uniqueId val="{00000019-F6FF-45F9-87AF-44C387F5095E}"/>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663192285421E-3"/>
          <c:y val="0.74244108008342258"/>
          <c:w val="0.99840646745543016"/>
          <c:h val="0.25755891991657748"/>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0997375328083989E-2"/>
          <c:y val="5.1368424837306297E-2"/>
          <c:w val="0.9371539187522819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'18【Q3S2】'!$F$30:$K$30</c:f>
              <c:numCache>
                <c:formatCode>0.0_ </c:formatCode>
                <c:ptCount val="6"/>
                <c:pt idx="0">
                  <c:v>48.463356973995268</c:v>
                </c:pt>
                <c:pt idx="1">
                  <c:v>12.529550827423167</c:v>
                </c:pt>
                <c:pt idx="2">
                  <c:v>20.33096926713948</c:v>
                </c:pt>
                <c:pt idx="3">
                  <c:v>5.6737588652482271</c:v>
                </c:pt>
                <c:pt idx="4">
                  <c:v>12.293144208037825</c:v>
                </c:pt>
                <c:pt idx="5">
                  <c:v>0.70921985815602839</c:v>
                </c:pt>
              </c:numCache>
            </c:numRef>
          </c:val>
          <c:extLst>
            <c:ext xmlns:c16="http://schemas.microsoft.com/office/drawing/2014/chart" uri="{C3380CC4-5D6E-409C-BE32-E72D297353CC}">
              <c16:uniqueId val="{00000005-0291-4F56-8D36-C4097652CBF4}"/>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'18【Q3S2】'!$F$28</c:f>
              <c:strCache>
                <c:ptCount val="1"/>
                <c:pt idx="0">
                  <c:v>一般従業員</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'18【Q3S2】'!$F$30:$F$33</c:f>
              <c:numCache>
                <c:formatCode>0.0_ </c:formatCode>
                <c:ptCount val="4"/>
                <c:pt idx="0">
                  <c:v>48.463356973995268</c:v>
                </c:pt>
                <c:pt idx="1">
                  <c:v>11.111111111111111</c:v>
                </c:pt>
                <c:pt idx="2">
                  <c:v>52.439024390243901</c:v>
                </c:pt>
                <c:pt idx="3">
                  <c:v>89.130434782608688</c:v>
                </c:pt>
              </c:numCache>
            </c:numRef>
          </c:val>
          <c:extLst>
            <c:ext xmlns:c16="http://schemas.microsoft.com/office/drawing/2014/chart" uri="{C3380CC4-5D6E-409C-BE32-E72D297353CC}">
              <c16:uniqueId val="{00000001-29F6-47B0-A500-011275B82853}"/>
            </c:ext>
          </c:extLst>
        </c:ser>
        <c:ser>
          <c:idx val="1"/>
          <c:order val="1"/>
          <c:tx>
            <c:strRef>
              <c:f>'18【Q3S2】'!$G$28</c:f>
              <c:strCache>
                <c:ptCount val="1"/>
                <c:pt idx="0">
                  <c:v>係長・主任及び係長・主任相当職</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'18【Q3S2】'!$G$30:$G$33</c:f>
              <c:numCache>
                <c:formatCode>0.0_ </c:formatCode>
                <c:ptCount val="4"/>
                <c:pt idx="0">
                  <c:v>12.529550827423167</c:v>
                </c:pt>
                <c:pt idx="1">
                  <c:v>12.222222222222221</c:v>
                </c:pt>
                <c:pt idx="2">
                  <c:v>14.634146341463413</c:v>
                </c:pt>
                <c:pt idx="3">
                  <c:v>10.869565217391305</c:v>
                </c:pt>
              </c:numCache>
            </c:numRef>
          </c:val>
          <c:extLst>
            <c:ext xmlns:c16="http://schemas.microsoft.com/office/drawing/2014/chart" uri="{C3380CC4-5D6E-409C-BE32-E72D297353CC}">
              <c16:uniqueId val="{00000002-29F6-47B0-A500-011275B82853}"/>
            </c:ext>
          </c:extLst>
        </c:ser>
        <c:ser>
          <c:idx val="2"/>
          <c:order val="2"/>
          <c:tx>
            <c:strRef>
              <c:f>'18【Q3S2】'!$H$28</c:f>
              <c:strCache>
                <c:ptCount val="1"/>
                <c:pt idx="0">
                  <c:v>課長、及び課長相当職</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'18【Q3S2】'!$H$30:$H$33</c:f>
              <c:numCache>
                <c:formatCode>0.0_ </c:formatCode>
                <c:ptCount val="4"/>
                <c:pt idx="0">
                  <c:v>20.33096926713948</c:v>
                </c:pt>
                <c:pt idx="1">
                  <c:v>38.333333333333336</c:v>
                </c:pt>
                <c:pt idx="2">
                  <c:v>20.73170731707317</c:v>
                </c:pt>
                <c:pt idx="3">
                  <c:v>0</c:v>
                </c:pt>
              </c:numCache>
            </c:numRef>
          </c:val>
          <c:extLst>
            <c:ext xmlns:c16="http://schemas.microsoft.com/office/drawing/2014/chart" uri="{C3380CC4-5D6E-409C-BE32-E72D297353CC}">
              <c16:uniqueId val="{00000003-29F6-47B0-A500-011275B82853}"/>
            </c:ext>
          </c:extLst>
        </c:ser>
        <c:ser>
          <c:idx val="3"/>
          <c:order val="3"/>
          <c:tx>
            <c:strRef>
              <c:f>'18【Q3S2】'!$I$28</c:f>
              <c:strCache>
                <c:ptCount val="1"/>
                <c:pt idx="0">
                  <c:v>副部長、次長および副部長、次長相当職</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'18【Q3S2】'!$I$30:$I$33</c:f>
              <c:numCache>
                <c:formatCode>0.0_ </c:formatCode>
                <c:ptCount val="4"/>
                <c:pt idx="0">
                  <c:v>5.6737588652482271</c:v>
                </c:pt>
                <c:pt idx="1">
                  <c:v>11.111111111111111</c:v>
                </c:pt>
                <c:pt idx="2">
                  <c:v>4.8780487804878048</c:v>
                </c:pt>
                <c:pt idx="3">
                  <c:v>0</c:v>
                </c:pt>
              </c:numCache>
            </c:numRef>
          </c:val>
          <c:extLst>
            <c:ext xmlns:c16="http://schemas.microsoft.com/office/drawing/2014/chart" uri="{C3380CC4-5D6E-409C-BE32-E72D297353CC}">
              <c16:uniqueId val="{00000004-29F6-47B0-A500-011275B82853}"/>
            </c:ext>
          </c:extLst>
        </c:ser>
        <c:ser>
          <c:idx val="4"/>
          <c:order val="4"/>
          <c:tx>
            <c:strRef>
              <c:f>'18【Q3S2】'!$J$28</c:f>
              <c:strCache>
                <c:ptCount val="1"/>
                <c:pt idx="0">
                  <c:v>部長、及び部長相当職</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'18【Q3S2】'!$J$30:$J$33</c:f>
              <c:numCache>
                <c:formatCode>0.0_ </c:formatCode>
                <c:ptCount val="4"/>
                <c:pt idx="0">
                  <c:v>12.293144208037825</c:v>
                </c:pt>
                <c:pt idx="1">
                  <c:v>26.111111111111114</c:v>
                </c:pt>
                <c:pt idx="2">
                  <c:v>6.0975609756097562</c:v>
                </c:pt>
                <c:pt idx="3">
                  <c:v>0</c:v>
                </c:pt>
              </c:numCache>
            </c:numRef>
          </c:val>
          <c:extLst>
            <c:ext xmlns:c16="http://schemas.microsoft.com/office/drawing/2014/chart" uri="{C3380CC4-5D6E-409C-BE32-E72D297353CC}">
              <c16:uniqueId val="{00000005-29F6-47B0-A500-011275B82853}"/>
            </c:ext>
          </c:extLst>
        </c:ser>
        <c:ser>
          <c:idx val="5"/>
          <c:order val="5"/>
          <c:tx>
            <c:strRef>
              <c:f>'18【Q3S2】'!$K$28</c:f>
              <c:strCache>
                <c:ptCount val="1"/>
                <c:pt idx="0">
                  <c:v>役員</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'18【Q3S2】'!$K$30:$K$33</c:f>
              <c:numCache>
                <c:formatCode>0.0_ </c:formatCode>
                <c:ptCount val="4"/>
                <c:pt idx="0">
                  <c:v>0.70921985815602839</c:v>
                </c:pt>
                <c:pt idx="1">
                  <c:v>1.1111111111111112</c:v>
                </c:pt>
                <c:pt idx="2">
                  <c:v>1.2195121951219512</c:v>
                </c:pt>
                <c:pt idx="3">
                  <c:v>0</c:v>
                </c:pt>
              </c:numCache>
            </c:numRef>
          </c:val>
          <c:extLst>
            <c:ext xmlns:c16="http://schemas.microsoft.com/office/drawing/2014/chart" uri="{C3380CC4-5D6E-409C-BE32-E72D297353CC}">
              <c16:uniqueId val="{00000006-29F6-47B0-A500-011275B82853}"/>
            </c:ext>
          </c:extLst>
        </c:ser>
        <c:dLbls>
          <c:showLegendKey val="0"/>
          <c:showVal val="0"/>
          <c:showCatName val="0"/>
          <c:showSerName val="0"/>
          <c:showPercent val="0"/>
          <c:showBubbleSize val="0"/>
        </c:dLbls>
        <c:gapWidth val="30"/>
        <c:overlap val="100"/>
        <c:axId val="410207264"/>
        <c:axId val="410216416"/>
      </c:barChart>
      <c:catAx>
        <c:axId val="410207264"/>
        <c:scaling>
          <c:orientation val="maxMin"/>
        </c:scaling>
        <c:delete val="1"/>
        <c:axPos val="l"/>
        <c:majorTickMark val="out"/>
        <c:minorTickMark val="none"/>
        <c:tickLblPos val="nextTo"/>
        <c:crossAx val="410216416"/>
        <c:crosses val="autoZero"/>
        <c:auto val="1"/>
        <c:lblAlgn val="ctr"/>
        <c:lblOffset val="100"/>
        <c:tickLblSkip val="3"/>
        <c:tickMarkSkip val="1"/>
        <c:noMultiLvlLbl val="0"/>
      </c:catAx>
      <c:valAx>
        <c:axId val="410216416"/>
        <c:scaling>
          <c:orientation val="minMax"/>
          <c:min val="0"/>
        </c:scaling>
        <c:delete val="1"/>
        <c:axPos val="t"/>
        <c:numFmt formatCode="0%" sourceLinked="1"/>
        <c:majorTickMark val="out"/>
        <c:minorTickMark val="none"/>
        <c:tickLblPos val="nextTo"/>
        <c:crossAx val="410207264"/>
        <c:crossesAt val="1"/>
        <c:crossBetween val="between"/>
      </c:valAx>
      <c:spPr>
        <a:noFill/>
        <a:ln w="25400">
          <a:noFill/>
        </a:ln>
      </c:spPr>
    </c:plotArea>
    <c:legend>
      <c:legendPos val="t"/>
      <c:layout>
        <c:manualLayout>
          <c:xMode val="edge"/>
          <c:yMode val="edge"/>
          <c:x val="0.20950946185124736"/>
          <c:y val="0.10326665438738226"/>
          <c:w val="0.53775990945142627"/>
          <c:h val="0.41301798672013629"/>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840491203456594"/>
          <c:y val="0.22762282813821827"/>
          <c:w val="0.80212280125106916"/>
          <c:h val="0.39895620485455846"/>
        </c:manualLayout>
      </c:layout>
      <c:barChart>
        <c:barDir val="bar"/>
        <c:grouping val="percentStacked"/>
        <c:varyColors val="0"/>
        <c:ser>
          <c:idx val="0"/>
          <c:order val="0"/>
          <c:tx>
            <c:strRef>
              <c:f>'18【Q3S2】'!$D$35</c:f>
              <c:strCache>
                <c:ptCount val="1"/>
                <c:pt idx="0">
                  <c:v>一般従業員</c:v>
                </c:pt>
              </c:strCache>
            </c:strRef>
          </c:tx>
          <c:spPr>
            <a:solidFill>
              <a:srgbClr val="5B9BD5"/>
            </a:solidFill>
            <a:ln>
              <a:solidFill>
                <a:schemeClr val="accent1"/>
              </a:solidFill>
            </a:ln>
            <a:effectLst/>
          </c:spPr>
          <c:invertIfNegative val="0"/>
          <c:dLbls>
            <c:dLbl>
              <c:idx val="0"/>
              <c:layout>
                <c:manualLayout>
                  <c:x val="0"/>
                  <c:y val="2.0510974979640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1C-4A1A-BE2E-D9185B941E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'18【Q3S2】'!$C$36:$C$38</c:f>
              <c:strCache>
                <c:ptCount val="3"/>
                <c:pt idx="0">
                  <c:v>男性・管理職/総合職(n=180)</c:v>
                </c:pt>
                <c:pt idx="1">
                  <c:v>女性・管理職/総合職(n=82)</c:v>
                </c:pt>
                <c:pt idx="2">
                  <c:v>女性・一般職(n=138)</c:v>
                </c:pt>
              </c:strCache>
            </c:strRef>
          </c:cat>
          <c:val>
            <c:numRef>
              <c:f>'18【Q3S2】'!$D$36:$D$38</c:f>
              <c:numCache>
                <c:formatCode>0.0_ </c:formatCode>
                <c:ptCount val="3"/>
                <c:pt idx="0">
                  <c:v>11.111111111111111</c:v>
                </c:pt>
                <c:pt idx="1">
                  <c:v>52.439024390243901</c:v>
                </c:pt>
                <c:pt idx="2">
                  <c:v>89.130434782608688</c:v>
                </c:pt>
              </c:numCache>
            </c:numRef>
          </c:val>
          <c:extLst>
            <c:ext xmlns:c16="http://schemas.microsoft.com/office/drawing/2014/chart" uri="{C3380CC4-5D6E-409C-BE32-E72D297353CC}">
              <c16:uniqueId val="{00000001-921C-4A1A-BE2E-D9185B941E07}"/>
            </c:ext>
          </c:extLst>
        </c:ser>
        <c:ser>
          <c:idx val="1"/>
          <c:order val="1"/>
          <c:tx>
            <c:strRef>
              <c:f>'18【Q3S2】'!$E$35</c:f>
              <c:strCache>
                <c:ptCount val="1"/>
                <c:pt idx="0">
                  <c:v>係長・主任及び係長・主任相当職</c:v>
                </c:pt>
              </c:strCache>
            </c:strRef>
          </c:tx>
          <c:spPr>
            <a:solidFill>
              <a:schemeClr val="accent1">
                <a:lumMod val="20000"/>
                <a:lumOff val="80000"/>
              </a:schemeClr>
            </a:solidFill>
            <a:ln>
              <a:solidFill>
                <a:schemeClr val="accent1"/>
              </a:solidFill>
            </a:ln>
            <a:effectLst/>
          </c:spPr>
          <c:invertIfNegative val="0"/>
          <c:dLbls>
            <c:dLbl>
              <c:idx val="0"/>
              <c:layout>
                <c:manualLayout>
                  <c:x val="-4.6809973989135351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21C-4A1A-BE2E-D9185B941E07}"/>
                </c:ext>
              </c:extLst>
            </c:dLbl>
            <c:dLbl>
              <c:idx val="1"/>
              <c:layout>
                <c:manualLayout>
                  <c:x val="-2.3404986994567892E-3"/>
                  <c:y val="-1.269365665574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21C-4A1A-BE2E-D9185B941E07}"/>
                </c:ext>
              </c:extLst>
            </c:dLbl>
            <c:dLbl>
              <c:idx val="2"/>
              <c:layout>
                <c:manualLayout>
                  <c:x val="-7.0214960983702385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21C-4A1A-BE2E-D9185B941E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'18【Q3S2】'!$C$36:$C$38</c:f>
              <c:strCache>
                <c:ptCount val="3"/>
                <c:pt idx="0">
                  <c:v>男性・管理職/総合職(n=180)</c:v>
                </c:pt>
                <c:pt idx="1">
                  <c:v>女性・管理職/総合職(n=82)</c:v>
                </c:pt>
                <c:pt idx="2">
                  <c:v>女性・一般職(n=138)</c:v>
                </c:pt>
              </c:strCache>
            </c:strRef>
          </c:cat>
          <c:val>
            <c:numRef>
              <c:f>'18【Q3S2】'!$E$36:$E$38</c:f>
              <c:numCache>
                <c:formatCode>0.0_ </c:formatCode>
                <c:ptCount val="3"/>
                <c:pt idx="0">
                  <c:v>12.222222222222221</c:v>
                </c:pt>
                <c:pt idx="1">
                  <c:v>14.634146341463413</c:v>
                </c:pt>
                <c:pt idx="2">
                  <c:v>10.869565217391305</c:v>
                </c:pt>
              </c:numCache>
            </c:numRef>
          </c:val>
          <c:extLst>
            <c:ext xmlns:c16="http://schemas.microsoft.com/office/drawing/2014/chart" uri="{C3380CC4-5D6E-409C-BE32-E72D297353CC}">
              <c16:uniqueId val="{00000005-921C-4A1A-BE2E-D9185B941E07}"/>
            </c:ext>
          </c:extLst>
        </c:ser>
        <c:ser>
          <c:idx val="2"/>
          <c:order val="2"/>
          <c:tx>
            <c:strRef>
              <c:f>'18【Q3S2】'!$F$35</c:f>
              <c:strCache>
                <c:ptCount val="1"/>
                <c:pt idx="0">
                  <c:v>課長、及び課長相当職</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'18【Q3S2】'!$C$36:$C$38</c:f>
              <c:strCache>
                <c:ptCount val="3"/>
                <c:pt idx="0">
                  <c:v>男性・管理職/総合職(n=180)</c:v>
                </c:pt>
                <c:pt idx="1">
                  <c:v>女性・管理職/総合職(n=82)</c:v>
                </c:pt>
                <c:pt idx="2">
                  <c:v>女性・一般職(n=138)</c:v>
                </c:pt>
              </c:strCache>
            </c:strRef>
          </c:cat>
          <c:val>
            <c:numRef>
              <c:f>'18【Q3S2】'!$F$36:$F$38</c:f>
              <c:numCache>
                <c:formatCode>0.0_ </c:formatCode>
                <c:ptCount val="3"/>
                <c:pt idx="0">
                  <c:v>38.333333333333336</c:v>
                </c:pt>
                <c:pt idx="1">
                  <c:v>20.73170731707317</c:v>
                </c:pt>
                <c:pt idx="2">
                  <c:v>0</c:v>
                </c:pt>
              </c:numCache>
            </c:numRef>
          </c:val>
          <c:extLst>
            <c:ext xmlns:c16="http://schemas.microsoft.com/office/drawing/2014/chart" uri="{C3380CC4-5D6E-409C-BE32-E72D297353CC}">
              <c16:uniqueId val="{00000006-921C-4A1A-BE2E-D9185B941E07}"/>
            </c:ext>
          </c:extLst>
        </c:ser>
        <c:ser>
          <c:idx val="3"/>
          <c:order val="3"/>
          <c:tx>
            <c:strRef>
              <c:f>'18【Q3S2】'!$G$35</c:f>
              <c:strCache>
                <c:ptCount val="1"/>
                <c:pt idx="0">
                  <c:v>副部長、次長および副部長、次長相当職</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2"/>
              <c:layout>
                <c:manualLayout>
                  <c:x val="-4.9138917848821993E-3"/>
                  <c:y val="3.639370433202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21C-4A1A-BE2E-D9185B941E07}"/>
                </c:ext>
              </c:extLst>
            </c:dLbl>
            <c:dLbl>
              <c:idx val="4"/>
              <c:layout>
                <c:manualLayout>
                  <c:x val="-1.8017395072749365E-16"/>
                  <c:y val="3.97022229076616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21C-4A1A-BE2E-D9185B941E07}"/>
                </c:ext>
              </c:extLst>
            </c:dLbl>
            <c:dLbl>
              <c:idx val="6"/>
              <c:layout>
                <c:manualLayout>
                  <c:x val="-2.4569458924410996E-3"/>
                  <c:y val="3.9702222907661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21C-4A1A-BE2E-D9185B941E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'18【Q3S2】'!$C$36:$C$38</c:f>
              <c:strCache>
                <c:ptCount val="3"/>
                <c:pt idx="0">
                  <c:v>男性・管理職/総合職(n=180)</c:v>
                </c:pt>
                <c:pt idx="1">
                  <c:v>女性・管理職/総合職(n=82)</c:v>
                </c:pt>
                <c:pt idx="2">
                  <c:v>女性・一般職(n=138)</c:v>
                </c:pt>
              </c:strCache>
            </c:strRef>
          </c:cat>
          <c:val>
            <c:numRef>
              <c:f>'18【Q3S2】'!$G$36:$G$38</c:f>
              <c:numCache>
                <c:formatCode>0.0_ </c:formatCode>
                <c:ptCount val="3"/>
                <c:pt idx="0">
                  <c:v>11.111111111111111</c:v>
                </c:pt>
                <c:pt idx="1">
                  <c:v>4.8780487804878048</c:v>
                </c:pt>
                <c:pt idx="2">
                  <c:v>0</c:v>
                </c:pt>
              </c:numCache>
            </c:numRef>
          </c:val>
          <c:extLst>
            <c:ext xmlns:c16="http://schemas.microsoft.com/office/drawing/2014/chart" uri="{C3380CC4-5D6E-409C-BE32-E72D297353CC}">
              <c16:uniqueId val="{0000000A-921C-4A1A-BE2E-D9185B941E07}"/>
            </c:ext>
          </c:extLst>
        </c:ser>
        <c:ser>
          <c:idx val="4"/>
          <c:order val="4"/>
          <c:tx>
            <c:strRef>
              <c:f>'18【Q3S2】'!$H$35</c:f>
              <c:strCache>
                <c:ptCount val="1"/>
                <c:pt idx="0">
                  <c:v>部長、及び部長相当職</c:v>
                </c:pt>
              </c:strCache>
            </c:strRef>
          </c:tx>
          <c:spPr>
            <a:solidFill>
              <a:srgbClr val="ED7D31">
                <a:lumMod val="60000"/>
                <a:lumOff val="40000"/>
              </a:srgbClr>
            </a:solidFill>
            <a:ln>
              <a:solidFill>
                <a:srgbClr val="5B9BD5"/>
              </a:solidFill>
            </a:ln>
            <a:effectLst/>
          </c:spPr>
          <c:invertIfNegative val="0"/>
          <c:dLbls>
            <c:dLbl>
              <c:idx val="2"/>
              <c:layout>
                <c:manualLayout>
                  <c:x val="0"/>
                  <c:y val="-3.63937043320231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21C-4A1A-BE2E-D9185B941E07}"/>
                </c:ext>
              </c:extLst>
            </c:dLbl>
            <c:dLbl>
              <c:idx val="6"/>
              <c:layout>
                <c:manualLayout>
                  <c:x val="-2.4569458924410996E-3"/>
                  <c:y val="-3.9701701881114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21C-4A1A-BE2E-D9185B941E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'18【Q3S2】'!$C$36:$C$38</c:f>
              <c:strCache>
                <c:ptCount val="3"/>
                <c:pt idx="0">
                  <c:v>男性・管理職/総合職(n=180)</c:v>
                </c:pt>
                <c:pt idx="1">
                  <c:v>女性・管理職/総合職(n=82)</c:v>
                </c:pt>
                <c:pt idx="2">
                  <c:v>女性・一般職(n=138)</c:v>
                </c:pt>
              </c:strCache>
            </c:strRef>
          </c:cat>
          <c:val>
            <c:numRef>
              <c:f>'18【Q3S2】'!$H$36:$H$38</c:f>
              <c:numCache>
                <c:formatCode>0.0_ </c:formatCode>
                <c:ptCount val="3"/>
                <c:pt idx="0">
                  <c:v>26.111111111111114</c:v>
                </c:pt>
                <c:pt idx="1">
                  <c:v>6.0975609756097562</c:v>
                </c:pt>
                <c:pt idx="2">
                  <c:v>0</c:v>
                </c:pt>
              </c:numCache>
            </c:numRef>
          </c:val>
          <c:extLst>
            <c:ext xmlns:c16="http://schemas.microsoft.com/office/drawing/2014/chart" uri="{C3380CC4-5D6E-409C-BE32-E72D297353CC}">
              <c16:uniqueId val="{0000000D-921C-4A1A-BE2E-D9185B941E07}"/>
            </c:ext>
          </c:extLst>
        </c:ser>
        <c:ser>
          <c:idx val="5"/>
          <c:order val="5"/>
          <c:tx>
            <c:strRef>
              <c:f>'18【Q3S2】'!$I$35</c:f>
              <c:strCache>
                <c:ptCount val="1"/>
                <c:pt idx="0">
                  <c:v>役員</c:v>
                </c:pt>
              </c:strCache>
            </c:strRef>
          </c:tx>
          <c:spPr>
            <a:solidFill>
              <a:srgbClr val="ED7D31">
                <a:lumMod val="20000"/>
                <a:lumOff val="80000"/>
              </a:srgbClr>
            </a:solidFill>
            <a:ln>
              <a:solidFill>
                <a:srgbClr val="5B9BD5"/>
              </a:solidFill>
            </a:ln>
            <a:effectLst/>
          </c:spPr>
          <c:invertIfNegative val="0"/>
          <c:dLbls>
            <c:dLbl>
              <c:idx val="0"/>
              <c:layout>
                <c:manualLayout>
                  <c:x val="4.9138917848821993E-3"/>
                  <c:y val="0.14226665766080601"/>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21C-4A1A-BE2E-D9185B941E07}"/>
                </c:ext>
              </c:extLst>
            </c:dLbl>
            <c:dLbl>
              <c:idx val="1"/>
              <c:layout>
                <c:manualLayout>
                  <c:x val="7.3708376773232989E-3"/>
                  <c:y val="4.30110019965737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21C-4A1A-BE2E-D9185B941E07}"/>
                </c:ext>
              </c:extLst>
            </c:dLbl>
            <c:dLbl>
              <c:idx val="2"/>
              <c:layout>
                <c:manualLayout>
                  <c:x val="7.3708376773232989E-3"/>
                  <c:y val="3.9702222907661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21C-4A1A-BE2E-D9185B941E07}"/>
                </c:ext>
              </c:extLst>
            </c:dLbl>
            <c:dLbl>
              <c:idx val="3"/>
              <c:layout>
                <c:manualLayout>
                  <c:x val="7.3708376773232989E-3"/>
                  <c:y val="3.9702222907661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21C-4A1A-BE2E-D9185B941E07}"/>
                </c:ext>
              </c:extLst>
            </c:dLbl>
            <c:dLbl>
              <c:idx val="4"/>
              <c:layout>
                <c:manualLayout>
                  <c:x val="7.3708376773232989E-3"/>
                  <c:y val="4.30112625098474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921C-4A1A-BE2E-D9185B941E07}"/>
                </c:ext>
              </c:extLst>
            </c:dLbl>
            <c:dLbl>
              <c:idx val="5"/>
              <c:layout>
                <c:manualLayout>
                  <c:x val="4.9138917848821993E-3"/>
                  <c:y val="3.97022229076615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21C-4A1A-BE2E-D9185B941E07}"/>
                </c:ext>
              </c:extLst>
            </c:dLbl>
            <c:dLbl>
              <c:idx val="6"/>
              <c:layout>
                <c:manualLayout>
                  <c:x val="1.4741675354646417E-2"/>
                  <c:y val="4.30107414833000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921C-4A1A-BE2E-D9185B941E07}"/>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'18【Q3S2】'!$C$36:$C$38</c:f>
              <c:strCache>
                <c:ptCount val="3"/>
                <c:pt idx="0">
                  <c:v>男性・管理職/総合職(n=180)</c:v>
                </c:pt>
                <c:pt idx="1">
                  <c:v>女性・管理職/総合職(n=82)</c:v>
                </c:pt>
                <c:pt idx="2">
                  <c:v>女性・一般職(n=138)</c:v>
                </c:pt>
              </c:strCache>
            </c:strRef>
          </c:cat>
          <c:val>
            <c:numRef>
              <c:f>'18【Q3S2】'!$I$36:$I$38</c:f>
              <c:numCache>
                <c:formatCode>0.0_ </c:formatCode>
                <c:ptCount val="3"/>
                <c:pt idx="0">
                  <c:v>1.1111111111111112</c:v>
                </c:pt>
                <c:pt idx="1">
                  <c:v>1.2195121951219512</c:v>
                </c:pt>
                <c:pt idx="2">
                  <c:v>0</c:v>
                </c:pt>
              </c:numCache>
            </c:numRef>
          </c:val>
          <c:extLst>
            <c:ext xmlns:c16="http://schemas.microsoft.com/office/drawing/2014/chart" uri="{C3380CC4-5D6E-409C-BE32-E72D297353CC}">
              <c16:uniqueId val="{00000015-921C-4A1A-BE2E-D9185B941E07}"/>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663192285421E-3"/>
          <c:y val="0.63888559995007299"/>
          <c:w val="0.99840646745543016"/>
          <c:h val="0.36111440004992706"/>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'19【Q4S1】'!$F$30:$G$30</c:f>
              <c:numCache>
                <c:formatCode>0.0_ </c:formatCode>
                <c:ptCount val="2"/>
                <c:pt idx="0">
                  <c:v>0</c:v>
                </c:pt>
                <c:pt idx="1">
                  <c:v>0</c:v>
                </c:pt>
              </c:numCache>
            </c:numRef>
          </c:val>
          <c:extLst>
            <c:ext xmlns:c16="http://schemas.microsoft.com/office/drawing/2014/chart" uri="{C3380CC4-5D6E-409C-BE32-E72D297353CC}">
              <c16:uniqueId val="{00000005-BA4B-406F-AD01-A949CDE6CC6D}"/>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'19【Q4S1】'!$F$28</c:f>
              <c:strCache>
                <c:ptCount val="1"/>
                <c:pt idx="0">
                  <c:v>事務職（コース別雇用管理制度のある企業の一般職を含む）</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'19【Q4S1】'!$F$30:$F$33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1-5A14-4AA0-B54D-7E1DE8596979}"/>
            </c:ext>
          </c:extLst>
        </c:ser>
        <c:ser>
          <c:idx val="1"/>
          <c:order val="1"/>
          <c:tx>
            <c:strRef>
              <c:f>'19【Q4S1】'!$G$28</c:f>
              <c:strCache>
                <c:ptCount val="1"/>
                <c:pt idx="0">
                  <c:v>総合職（企画立案・営業・研究開発等の業務を担う職）</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'19【Q4S1】'!$G$30:$G$33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2-5A14-4AA0-B54D-7E1DE8596979}"/>
            </c:ext>
          </c:extLst>
        </c:ser>
        <c:dLbls>
          <c:showLegendKey val="0"/>
          <c:showVal val="0"/>
          <c:showCatName val="0"/>
          <c:showSerName val="0"/>
          <c:showPercent val="0"/>
          <c:showBubbleSize val="0"/>
        </c:dLbls>
        <c:gapWidth val="30"/>
        <c:overlap val="100"/>
        <c:axId val="410223904"/>
        <c:axId val="410224320"/>
      </c:barChart>
      <c:catAx>
        <c:axId val="410223904"/>
        <c:scaling>
          <c:orientation val="maxMin"/>
        </c:scaling>
        <c:delete val="1"/>
        <c:axPos val="l"/>
        <c:majorTickMark val="out"/>
        <c:minorTickMark val="none"/>
        <c:tickLblPos val="nextTo"/>
        <c:crossAx val="410224320"/>
        <c:crosses val="autoZero"/>
        <c:auto val="1"/>
        <c:lblAlgn val="ctr"/>
        <c:lblOffset val="100"/>
        <c:tickLblSkip val="3"/>
        <c:tickMarkSkip val="1"/>
        <c:noMultiLvlLbl val="0"/>
      </c:catAx>
      <c:valAx>
        <c:axId val="410224320"/>
        <c:scaling>
          <c:orientation val="minMax"/>
          <c:min val="0"/>
        </c:scaling>
        <c:delete val="1"/>
        <c:axPos val="t"/>
        <c:numFmt formatCode="0%" sourceLinked="1"/>
        <c:majorTickMark val="out"/>
        <c:minorTickMark val="none"/>
        <c:tickLblPos val="nextTo"/>
        <c:crossAx val="410223904"/>
        <c:crossesAt val="1"/>
        <c:crossBetween val="between"/>
      </c:valAx>
      <c:spPr>
        <a:noFill/>
        <a:ln w="25400">
          <a:noFill/>
        </a:ln>
      </c:spPr>
    </c:plotArea>
    <c:legend>
      <c:legendPos val="t"/>
      <c:layout>
        <c:manualLayout>
          <c:xMode val="edge"/>
          <c:yMode val="edge"/>
          <c:x val="8.829032788022044E-2"/>
          <c:y val="0.38247205095051995"/>
          <c:w val="0.7862979227373198"/>
          <c:h val="0.1337158216842952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'20【Q4S2】'!$F$30:$G$30</c:f>
              <c:numCache>
                <c:formatCode>0.0_ </c:formatCode>
                <c:ptCount val="2"/>
                <c:pt idx="0">
                  <c:v>62.403100775193799</c:v>
                </c:pt>
                <c:pt idx="1">
                  <c:v>37.596899224806201</c:v>
                </c:pt>
              </c:numCache>
            </c:numRef>
          </c:val>
          <c:extLst>
            <c:ext xmlns:c16="http://schemas.microsoft.com/office/drawing/2014/chart" uri="{C3380CC4-5D6E-409C-BE32-E72D297353CC}">
              <c16:uniqueId val="{00000005-7DBA-4754-A724-0A68389BD670}"/>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'2【SQ1】'!$F$28</c:f>
              <c:strCache>
                <c:ptCount val="1"/>
                <c:pt idx="0">
                  <c:v>はい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'2【SQ1】'!$F$30:$F$33</c:f>
              <c:numCache>
                <c:formatCode>0.0_ </c:formatCode>
                <c:ptCount val="4"/>
                <c:pt idx="0">
                  <c:v>100</c:v>
                </c:pt>
                <c:pt idx="1">
                  <c:v>100</c:v>
                </c:pt>
                <c:pt idx="2">
                  <c:v>100</c:v>
                </c:pt>
                <c:pt idx="3">
                  <c:v>100</c:v>
                </c:pt>
              </c:numCache>
            </c:numRef>
          </c:val>
          <c:extLst>
            <c:ext xmlns:c16="http://schemas.microsoft.com/office/drawing/2014/chart" uri="{C3380CC4-5D6E-409C-BE32-E72D297353CC}">
              <c16:uniqueId val="{00000001-058B-4E2F-8885-F86D5EA7C71C}"/>
            </c:ext>
          </c:extLst>
        </c:ser>
        <c:ser>
          <c:idx val="1"/>
          <c:order val="1"/>
          <c:tx>
            <c:strRef>
              <c:f>'2【SQ1】'!$G$28</c:f>
              <c:strCache>
                <c:ptCount val="1"/>
                <c:pt idx="0">
                  <c:v>いいえ</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'2【SQ1】'!$G$30:$G$33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2-058B-4E2F-8885-F86D5EA7C71C}"/>
            </c:ext>
          </c:extLst>
        </c:ser>
        <c:dLbls>
          <c:showLegendKey val="0"/>
          <c:showVal val="0"/>
          <c:showCatName val="0"/>
          <c:showSerName val="0"/>
          <c:showPercent val="0"/>
          <c:showBubbleSize val="0"/>
        </c:dLbls>
        <c:gapWidth val="30"/>
        <c:overlap val="100"/>
        <c:axId val="218064800"/>
        <c:axId val="218066048"/>
      </c:barChart>
      <c:catAx>
        <c:axId val="218064800"/>
        <c:scaling>
          <c:orientation val="maxMin"/>
        </c:scaling>
        <c:delete val="1"/>
        <c:axPos val="l"/>
        <c:majorTickMark val="out"/>
        <c:minorTickMark val="none"/>
        <c:tickLblPos val="nextTo"/>
        <c:crossAx val="218066048"/>
        <c:crosses val="autoZero"/>
        <c:auto val="1"/>
        <c:lblAlgn val="ctr"/>
        <c:lblOffset val="100"/>
        <c:tickLblSkip val="3"/>
        <c:tickMarkSkip val="1"/>
        <c:noMultiLvlLbl val="0"/>
      </c:catAx>
      <c:valAx>
        <c:axId val="218066048"/>
        <c:scaling>
          <c:orientation val="minMax"/>
          <c:min val="0"/>
        </c:scaling>
        <c:delete val="1"/>
        <c:axPos val="t"/>
        <c:numFmt formatCode="0%" sourceLinked="1"/>
        <c:majorTickMark val="out"/>
        <c:minorTickMark val="none"/>
        <c:tickLblPos val="nextTo"/>
        <c:crossAx val="218064800"/>
        <c:crossesAt val="1"/>
        <c:crossBetween val="between"/>
      </c:valAx>
      <c:spPr>
        <a:noFill/>
        <a:ln w="25400">
          <a:noFill/>
        </a:ln>
      </c:spPr>
    </c:plotArea>
    <c:legend>
      <c:legendPos val="t"/>
      <c:layout>
        <c:manualLayout>
          <c:xMode val="edge"/>
          <c:yMode val="edge"/>
          <c:x val="0.35540326833066427"/>
          <c:y val="0.44648329196673409"/>
          <c:w val="0.24597229649259245"/>
          <c:h val="6.9801349140784424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'20【Q4S2】'!$F$28</c:f>
              <c:strCache>
                <c:ptCount val="1"/>
                <c:pt idx="0">
                  <c:v>事務職（コース別雇用管理制度のある企業の一般職を含む）</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'20【Q4S2】'!$F$30:$F$33</c:f>
              <c:numCache>
                <c:formatCode>0.0_ </c:formatCode>
                <c:ptCount val="4"/>
                <c:pt idx="0">
                  <c:v>62.403100775193799</c:v>
                </c:pt>
                <c:pt idx="1">
                  <c:v>0</c:v>
                </c:pt>
                <c:pt idx="2">
                  <c:v>0</c:v>
                </c:pt>
                <c:pt idx="3">
                  <c:v>100</c:v>
                </c:pt>
              </c:numCache>
            </c:numRef>
          </c:val>
          <c:extLst>
            <c:ext xmlns:c16="http://schemas.microsoft.com/office/drawing/2014/chart" uri="{C3380CC4-5D6E-409C-BE32-E72D297353CC}">
              <c16:uniqueId val="{00000001-4685-4212-8195-8B88359F0D0F}"/>
            </c:ext>
          </c:extLst>
        </c:ser>
        <c:ser>
          <c:idx val="1"/>
          <c:order val="1"/>
          <c:tx>
            <c:strRef>
              <c:f>'20【Q4S2】'!$G$28</c:f>
              <c:strCache>
                <c:ptCount val="1"/>
                <c:pt idx="0">
                  <c:v>総合職（企画立案・営業・研究開発等の業務を担う職）</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'20【Q4S2】'!$G$30:$G$33</c:f>
              <c:numCache>
                <c:formatCode>0.0_ </c:formatCode>
                <c:ptCount val="4"/>
                <c:pt idx="0">
                  <c:v>37.596899224806201</c:v>
                </c:pt>
                <c:pt idx="1">
                  <c:v>100</c:v>
                </c:pt>
                <c:pt idx="2">
                  <c:v>100</c:v>
                </c:pt>
                <c:pt idx="3">
                  <c:v>0</c:v>
                </c:pt>
              </c:numCache>
            </c:numRef>
          </c:val>
          <c:extLst>
            <c:ext xmlns:c16="http://schemas.microsoft.com/office/drawing/2014/chart" uri="{C3380CC4-5D6E-409C-BE32-E72D297353CC}">
              <c16:uniqueId val="{00000002-4685-4212-8195-8B88359F0D0F}"/>
            </c:ext>
          </c:extLst>
        </c:ser>
        <c:dLbls>
          <c:showLegendKey val="0"/>
          <c:showVal val="0"/>
          <c:showCatName val="0"/>
          <c:showSerName val="0"/>
          <c:showPercent val="0"/>
          <c:showBubbleSize val="0"/>
        </c:dLbls>
        <c:gapWidth val="30"/>
        <c:overlap val="100"/>
        <c:axId val="410225568"/>
        <c:axId val="410225984"/>
      </c:barChart>
      <c:catAx>
        <c:axId val="410225568"/>
        <c:scaling>
          <c:orientation val="maxMin"/>
        </c:scaling>
        <c:delete val="1"/>
        <c:axPos val="l"/>
        <c:majorTickMark val="out"/>
        <c:minorTickMark val="none"/>
        <c:tickLblPos val="nextTo"/>
        <c:crossAx val="410225984"/>
        <c:crosses val="autoZero"/>
        <c:auto val="1"/>
        <c:lblAlgn val="ctr"/>
        <c:lblOffset val="100"/>
        <c:tickLblSkip val="3"/>
        <c:tickMarkSkip val="1"/>
        <c:noMultiLvlLbl val="0"/>
      </c:catAx>
      <c:valAx>
        <c:axId val="410225984"/>
        <c:scaling>
          <c:orientation val="minMax"/>
          <c:min val="0"/>
        </c:scaling>
        <c:delete val="1"/>
        <c:axPos val="t"/>
        <c:numFmt formatCode="0%" sourceLinked="1"/>
        <c:majorTickMark val="out"/>
        <c:minorTickMark val="none"/>
        <c:tickLblPos val="nextTo"/>
        <c:crossAx val="410225568"/>
        <c:crossesAt val="1"/>
        <c:crossBetween val="between"/>
      </c:valAx>
      <c:spPr>
        <a:noFill/>
        <a:ln w="25400">
          <a:noFill/>
        </a:ln>
      </c:spPr>
    </c:plotArea>
    <c:legend>
      <c:legendPos val="t"/>
      <c:layout>
        <c:manualLayout>
          <c:xMode val="edge"/>
          <c:yMode val="edge"/>
          <c:x val="8.829032788022044E-2"/>
          <c:y val="0.38247205095051995"/>
          <c:w val="0.7862979227373198"/>
          <c:h val="0.1337158216842952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840491203456594"/>
          <c:y val="0.20800816564596095"/>
          <c:w val="0.80212280125106916"/>
          <c:h val="0.43929508811398577"/>
        </c:manualLayout>
      </c:layout>
      <c:barChart>
        <c:barDir val="bar"/>
        <c:grouping val="percentStacked"/>
        <c:varyColors val="0"/>
        <c:ser>
          <c:idx val="0"/>
          <c:order val="0"/>
          <c:tx>
            <c:strRef>
              <c:f>'20【Q4S2】'!$D$35</c:f>
              <c:strCache>
                <c:ptCount val="1"/>
                <c:pt idx="0">
                  <c:v>事務職（コース別雇用管理制度のある企業の一般職を含む）</c:v>
                </c:pt>
              </c:strCache>
            </c:strRef>
          </c:tx>
          <c:spPr>
            <a:solidFill>
              <a:srgbClr val="5B9BD5"/>
            </a:solidFill>
            <a:ln>
              <a:solidFill>
                <a:schemeClr val="accent1"/>
              </a:solidFill>
            </a:ln>
            <a:effectLst/>
          </c:spPr>
          <c:invertIfNegative val="0"/>
          <c:dLbls>
            <c:dLbl>
              <c:idx val="0"/>
              <c:layout>
                <c:manualLayout>
                  <c:x val="0"/>
                  <c:y val="2.0510974979640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54-47B7-B50A-0F22D4874A6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'20【Q4S2】'!$C$36:$C$38</c:f>
              <c:strCache>
                <c:ptCount val="3"/>
                <c:pt idx="0">
                  <c:v>男性・管理職/総合職(n=42)</c:v>
                </c:pt>
                <c:pt idx="1">
                  <c:v>女性・管理職/総合職(n=55)</c:v>
                </c:pt>
                <c:pt idx="2">
                  <c:v>女性・一般職(n=138)</c:v>
                </c:pt>
              </c:strCache>
            </c:strRef>
          </c:cat>
          <c:val>
            <c:numRef>
              <c:f>'20【Q4S2】'!$D$36:$D$38</c:f>
              <c:numCache>
                <c:formatCode>0.0_ </c:formatCode>
                <c:ptCount val="3"/>
                <c:pt idx="0">
                  <c:v>0</c:v>
                </c:pt>
                <c:pt idx="1">
                  <c:v>0</c:v>
                </c:pt>
                <c:pt idx="2">
                  <c:v>100</c:v>
                </c:pt>
              </c:numCache>
            </c:numRef>
          </c:val>
          <c:extLst>
            <c:ext xmlns:c16="http://schemas.microsoft.com/office/drawing/2014/chart" uri="{C3380CC4-5D6E-409C-BE32-E72D297353CC}">
              <c16:uniqueId val="{00000001-0A54-47B7-B50A-0F22D4874A6F}"/>
            </c:ext>
          </c:extLst>
        </c:ser>
        <c:ser>
          <c:idx val="1"/>
          <c:order val="1"/>
          <c:tx>
            <c:strRef>
              <c:f>'20【Q4S2】'!$E$35</c:f>
              <c:strCache>
                <c:ptCount val="1"/>
                <c:pt idx="0">
                  <c:v>総合職（企画立案・営業・研究開発等の業務を担う職）</c:v>
                </c:pt>
              </c:strCache>
            </c:strRef>
          </c:tx>
          <c:spPr>
            <a:solidFill>
              <a:schemeClr val="accent1">
                <a:lumMod val="20000"/>
                <a:lumOff val="80000"/>
              </a:schemeClr>
            </a:solidFill>
            <a:ln>
              <a:solidFill>
                <a:schemeClr val="accent1"/>
              </a:solidFill>
            </a:ln>
            <a:effectLst/>
          </c:spPr>
          <c:invertIfNegative val="0"/>
          <c:dLbls>
            <c:dLbl>
              <c:idx val="0"/>
              <c:layout>
                <c:manualLayout>
                  <c:x val="-4.6809973989135351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54-47B7-B50A-0F22D4874A6F}"/>
                </c:ext>
              </c:extLst>
            </c:dLbl>
            <c:dLbl>
              <c:idx val="1"/>
              <c:layout>
                <c:manualLayout>
                  <c:x val="-2.3404986994567892E-3"/>
                  <c:y val="-1.269365665574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54-47B7-B50A-0F22D4874A6F}"/>
                </c:ext>
              </c:extLst>
            </c:dLbl>
            <c:dLbl>
              <c:idx val="2"/>
              <c:layout>
                <c:manualLayout>
                  <c:x val="-7.0214960983702385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54-47B7-B50A-0F22D4874A6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'20【Q4S2】'!$C$36:$C$38</c:f>
              <c:strCache>
                <c:ptCount val="3"/>
                <c:pt idx="0">
                  <c:v>男性・管理職/総合職(n=42)</c:v>
                </c:pt>
                <c:pt idx="1">
                  <c:v>女性・管理職/総合職(n=55)</c:v>
                </c:pt>
                <c:pt idx="2">
                  <c:v>女性・一般職(n=138)</c:v>
                </c:pt>
              </c:strCache>
            </c:strRef>
          </c:cat>
          <c:val>
            <c:numRef>
              <c:f>'20【Q4S2】'!$E$36:$E$38</c:f>
              <c:numCache>
                <c:formatCode>0.0_ </c:formatCode>
                <c:ptCount val="3"/>
                <c:pt idx="0">
                  <c:v>100</c:v>
                </c:pt>
                <c:pt idx="1">
                  <c:v>100</c:v>
                </c:pt>
                <c:pt idx="2">
                  <c:v>0</c:v>
                </c:pt>
              </c:numCache>
            </c:numRef>
          </c:val>
          <c:extLst>
            <c:ext xmlns:c16="http://schemas.microsoft.com/office/drawing/2014/chart" uri="{C3380CC4-5D6E-409C-BE32-E72D297353CC}">
              <c16:uniqueId val="{00000005-0A54-47B7-B50A-0F22D4874A6F}"/>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663192285421E-3"/>
          <c:y val="0.67279458488741539"/>
          <c:w val="0.99840646745543016"/>
          <c:h val="0.32720541511258461"/>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'21【Q5】'!$F$30:$G$30</c:f>
              <c:numCache>
                <c:formatCode>0.0_ </c:formatCode>
                <c:ptCount val="2"/>
                <c:pt idx="0">
                  <c:v>39.335180055401665</c:v>
                </c:pt>
                <c:pt idx="1">
                  <c:v>60.664819944598335</c:v>
                </c:pt>
              </c:numCache>
            </c:numRef>
          </c:val>
          <c:extLst>
            <c:ext xmlns:c16="http://schemas.microsoft.com/office/drawing/2014/chart" uri="{C3380CC4-5D6E-409C-BE32-E72D297353CC}">
              <c16:uniqueId val="{00000005-FD73-4952-A833-2D5C7E16695F}"/>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'21【Q5】'!$F$28</c:f>
              <c:strCache>
                <c:ptCount val="1"/>
                <c:pt idx="0">
                  <c:v>管理職の経験がある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'21【Q5】'!$F$30:$F$33</c:f>
              <c:numCache>
                <c:formatCode>0.0_ </c:formatCode>
                <c:ptCount val="4"/>
                <c:pt idx="0">
                  <c:v>39.335180055401665</c:v>
                </c:pt>
                <c:pt idx="1">
                  <c:v>74.803149606299215</c:v>
                </c:pt>
                <c:pt idx="2">
                  <c:v>39.726027397260275</c:v>
                </c:pt>
                <c:pt idx="3">
                  <c:v>8.695652173913043</c:v>
                </c:pt>
              </c:numCache>
            </c:numRef>
          </c:val>
          <c:extLst>
            <c:ext xmlns:c16="http://schemas.microsoft.com/office/drawing/2014/chart" uri="{C3380CC4-5D6E-409C-BE32-E72D297353CC}">
              <c16:uniqueId val="{00000001-C20D-46D1-8C37-B2F99E19A682}"/>
            </c:ext>
          </c:extLst>
        </c:ser>
        <c:ser>
          <c:idx val="1"/>
          <c:order val="1"/>
          <c:tx>
            <c:strRef>
              <c:f>'21【Q5】'!$G$28</c:f>
              <c:strCache>
                <c:ptCount val="1"/>
                <c:pt idx="0">
                  <c:v>管理職の経験はない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'21【Q5】'!$G$30:$G$33</c:f>
              <c:numCache>
                <c:formatCode>0.0_ </c:formatCode>
                <c:ptCount val="4"/>
                <c:pt idx="0">
                  <c:v>60.664819944598335</c:v>
                </c:pt>
                <c:pt idx="1">
                  <c:v>25.196850393700785</c:v>
                </c:pt>
                <c:pt idx="2">
                  <c:v>60.273972602739725</c:v>
                </c:pt>
                <c:pt idx="3">
                  <c:v>91.304347826086953</c:v>
                </c:pt>
              </c:numCache>
            </c:numRef>
          </c:val>
          <c:extLst>
            <c:ext xmlns:c16="http://schemas.microsoft.com/office/drawing/2014/chart" uri="{C3380CC4-5D6E-409C-BE32-E72D297353CC}">
              <c16:uniqueId val="{00000002-C20D-46D1-8C37-B2F99E19A682}"/>
            </c:ext>
          </c:extLst>
        </c:ser>
        <c:dLbls>
          <c:showLegendKey val="0"/>
          <c:showVal val="0"/>
          <c:showCatName val="0"/>
          <c:showSerName val="0"/>
          <c:showPercent val="0"/>
          <c:showBubbleSize val="0"/>
        </c:dLbls>
        <c:gapWidth val="30"/>
        <c:overlap val="100"/>
        <c:axId val="1909712272"/>
        <c:axId val="1909713520"/>
      </c:barChart>
      <c:catAx>
        <c:axId val="1909712272"/>
        <c:scaling>
          <c:orientation val="maxMin"/>
        </c:scaling>
        <c:delete val="1"/>
        <c:axPos val="l"/>
        <c:majorTickMark val="out"/>
        <c:minorTickMark val="none"/>
        <c:tickLblPos val="nextTo"/>
        <c:crossAx val="1909713520"/>
        <c:crosses val="autoZero"/>
        <c:auto val="1"/>
        <c:lblAlgn val="ctr"/>
        <c:lblOffset val="100"/>
        <c:tickLblSkip val="3"/>
        <c:tickMarkSkip val="1"/>
        <c:noMultiLvlLbl val="0"/>
      </c:catAx>
      <c:valAx>
        <c:axId val="1909713520"/>
        <c:scaling>
          <c:orientation val="minMax"/>
          <c:min val="0"/>
        </c:scaling>
        <c:delete val="1"/>
        <c:axPos val="t"/>
        <c:numFmt formatCode="0%" sourceLinked="1"/>
        <c:majorTickMark val="out"/>
        <c:minorTickMark val="none"/>
        <c:tickLblPos val="nextTo"/>
        <c:crossAx val="1909712272"/>
        <c:crossesAt val="1"/>
        <c:crossBetween val="between"/>
      </c:valAx>
      <c:spPr>
        <a:noFill/>
        <a:ln w="25400">
          <a:noFill/>
        </a:ln>
      </c:spPr>
    </c:plotArea>
    <c:legend>
      <c:legendPos val="t"/>
      <c:layout>
        <c:manualLayout>
          <c:xMode val="edge"/>
          <c:yMode val="edge"/>
          <c:x val="0.12641487964011411"/>
          <c:y val="0.44648329196673409"/>
          <c:w val="0.709452688480954"/>
          <c:h val="6.9750871305021292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66087037037037"/>
          <c:y val="8.0154244418077891E-2"/>
          <c:w val="0.73391907407407408"/>
          <c:h val="0.8417241246603705"/>
        </c:manualLayout>
      </c:layout>
      <c:barChart>
        <c:barDir val="bar"/>
        <c:grouping val="percentStacked"/>
        <c:varyColors val="0"/>
        <c:ser>
          <c:idx val="0"/>
          <c:order val="0"/>
          <c:tx>
            <c:strRef>
              <c:f>'21【Q5】'!$D$35</c:f>
              <c:strCache>
                <c:ptCount val="1"/>
                <c:pt idx="0">
                  <c:v>管理職の経験がある</c:v>
                </c:pt>
              </c:strCache>
            </c:strRef>
          </c:tx>
          <c:spPr>
            <a:solidFill>
              <a:srgbClr val="5B9BD5"/>
            </a:solidFill>
            <a:ln>
              <a:solidFill>
                <a:schemeClr val="accent1"/>
              </a:solidFill>
            </a:ln>
            <a:effectLst/>
          </c:spPr>
          <c:invertIfNegative val="0"/>
          <c:dLbls>
            <c:dLbl>
              <c:idx val="0"/>
              <c:layout>
                <c:manualLayout>
                  <c:x val="0"/>
                  <c:y val="2.0510974979640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D2-445B-AB3C-DC4B5EE1BE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'21【Q5】'!$C$36:$C$38</c:f>
              <c:strCache>
                <c:ptCount val="3"/>
                <c:pt idx="0">
                  <c:v>男性・管理職/総合職(n=127)</c:v>
                </c:pt>
                <c:pt idx="1">
                  <c:v>女性・管理職/総合職(n=73)</c:v>
                </c:pt>
                <c:pt idx="2">
                  <c:v>女性・一般職(n=138)</c:v>
                </c:pt>
              </c:strCache>
            </c:strRef>
          </c:cat>
          <c:val>
            <c:numRef>
              <c:f>'21【Q5】'!$D$36:$D$38</c:f>
              <c:numCache>
                <c:formatCode>0.0_ </c:formatCode>
                <c:ptCount val="3"/>
                <c:pt idx="0">
                  <c:v>74.803149606299215</c:v>
                </c:pt>
                <c:pt idx="1">
                  <c:v>39.726027397260275</c:v>
                </c:pt>
                <c:pt idx="2">
                  <c:v>8.695652173913043</c:v>
                </c:pt>
              </c:numCache>
            </c:numRef>
          </c:val>
          <c:extLst>
            <c:ext xmlns:c16="http://schemas.microsoft.com/office/drawing/2014/chart" uri="{C3380CC4-5D6E-409C-BE32-E72D297353CC}">
              <c16:uniqueId val="{00000001-42D2-445B-AB3C-DC4B5EE1BEBE}"/>
            </c:ext>
          </c:extLst>
        </c:ser>
        <c:ser>
          <c:idx val="1"/>
          <c:order val="1"/>
          <c:tx>
            <c:strRef>
              <c:f>'21【Q5】'!$E$35</c:f>
              <c:strCache>
                <c:ptCount val="1"/>
                <c:pt idx="0">
                  <c:v>管理職の経験はない</c:v>
                </c:pt>
              </c:strCache>
            </c:strRef>
          </c:tx>
          <c:spPr>
            <a:solidFill>
              <a:schemeClr val="accent1">
                <a:lumMod val="20000"/>
                <a:lumOff val="80000"/>
              </a:schemeClr>
            </a:solidFill>
            <a:ln>
              <a:solidFill>
                <a:schemeClr val="accent1"/>
              </a:solidFill>
            </a:ln>
            <a:effectLst/>
          </c:spPr>
          <c:invertIfNegative val="0"/>
          <c:dLbls>
            <c:dLbl>
              <c:idx val="0"/>
              <c:layout>
                <c:manualLayout>
                  <c:x val="-4.6809973989135351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D2-445B-AB3C-DC4B5EE1BEBE}"/>
                </c:ext>
              </c:extLst>
            </c:dLbl>
            <c:dLbl>
              <c:idx val="1"/>
              <c:layout>
                <c:manualLayout>
                  <c:x val="-2.3404986994567892E-3"/>
                  <c:y val="-1.269365665574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D2-445B-AB3C-DC4B5EE1BEBE}"/>
                </c:ext>
              </c:extLst>
            </c:dLbl>
            <c:dLbl>
              <c:idx val="2"/>
              <c:layout>
                <c:manualLayout>
                  <c:x val="-7.0214960983702385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D2-445B-AB3C-DC4B5EE1BEB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'21【Q5】'!$C$36:$C$38</c:f>
              <c:strCache>
                <c:ptCount val="3"/>
                <c:pt idx="0">
                  <c:v>男性・管理職/総合職(n=127)</c:v>
                </c:pt>
                <c:pt idx="1">
                  <c:v>女性・管理職/総合職(n=73)</c:v>
                </c:pt>
                <c:pt idx="2">
                  <c:v>女性・一般職(n=138)</c:v>
                </c:pt>
              </c:strCache>
            </c:strRef>
          </c:cat>
          <c:val>
            <c:numRef>
              <c:f>'21【Q5】'!$E$36:$E$38</c:f>
              <c:numCache>
                <c:formatCode>0.0_ </c:formatCode>
                <c:ptCount val="3"/>
                <c:pt idx="0">
                  <c:v>25.196850393700785</c:v>
                </c:pt>
                <c:pt idx="1">
                  <c:v>60.273972602739725</c:v>
                </c:pt>
                <c:pt idx="2">
                  <c:v>91.304347826086953</c:v>
                </c:pt>
              </c:numCache>
            </c:numRef>
          </c:val>
          <c:extLst>
            <c:ext xmlns:c16="http://schemas.microsoft.com/office/drawing/2014/chart" uri="{C3380CC4-5D6E-409C-BE32-E72D297353CC}">
              <c16:uniqueId val="{00000005-42D2-445B-AB3C-DC4B5EE1BEBE}"/>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663192285421E-3"/>
          <c:y val="0.93172958951978513"/>
          <c:w val="0.99840646745543016"/>
          <c:h val="6.8270410480214913E-2"/>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'22【Q6】'!$F$30:$H$30</c:f>
              <c:numCache>
                <c:formatCode>0.0_ </c:formatCode>
                <c:ptCount val="3"/>
                <c:pt idx="0">
                  <c:v>55.791962174940899</c:v>
                </c:pt>
                <c:pt idx="1">
                  <c:v>21.98581560283688</c:v>
                </c:pt>
                <c:pt idx="2">
                  <c:v>22.222222222222221</c:v>
                </c:pt>
              </c:numCache>
            </c:numRef>
          </c:val>
          <c:extLst>
            <c:ext xmlns:c16="http://schemas.microsoft.com/office/drawing/2014/chart" uri="{C3380CC4-5D6E-409C-BE32-E72D297353CC}">
              <c16:uniqueId val="{00000005-3B3C-4530-B7D3-AF8DF460FBB2}"/>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'22【Q6】'!$F$28</c:f>
              <c:strCache>
                <c:ptCount val="1"/>
                <c:pt idx="0">
                  <c:v>役職定年制度がある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'22【Q6】'!$F$30:$F$33</c:f>
              <c:numCache>
                <c:formatCode>0.0_ </c:formatCode>
                <c:ptCount val="4"/>
                <c:pt idx="0">
                  <c:v>55.791962174940899</c:v>
                </c:pt>
                <c:pt idx="1">
                  <c:v>68.333333333333329</c:v>
                </c:pt>
                <c:pt idx="2">
                  <c:v>56.09756097560976</c:v>
                </c:pt>
                <c:pt idx="3">
                  <c:v>42.028985507246375</c:v>
                </c:pt>
              </c:numCache>
            </c:numRef>
          </c:val>
          <c:extLst>
            <c:ext xmlns:c16="http://schemas.microsoft.com/office/drawing/2014/chart" uri="{C3380CC4-5D6E-409C-BE32-E72D297353CC}">
              <c16:uniqueId val="{00000001-15ED-40E2-98BA-C769AD7BB191}"/>
            </c:ext>
          </c:extLst>
        </c:ser>
        <c:ser>
          <c:idx val="1"/>
          <c:order val="1"/>
          <c:tx>
            <c:strRef>
              <c:f>'22【Q6】'!$G$28</c:f>
              <c:strCache>
                <c:ptCount val="1"/>
                <c:pt idx="0">
                  <c:v>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'22【Q6】'!$G$30:$G$33</c:f>
              <c:numCache>
                <c:formatCode>0.0_ </c:formatCode>
                <c:ptCount val="4"/>
                <c:pt idx="0">
                  <c:v>21.98581560283688</c:v>
                </c:pt>
                <c:pt idx="1">
                  <c:v>27.222222222222221</c:v>
                </c:pt>
                <c:pt idx="2">
                  <c:v>14.634146341463413</c:v>
                </c:pt>
                <c:pt idx="3">
                  <c:v>18.840579710144929</c:v>
                </c:pt>
              </c:numCache>
            </c:numRef>
          </c:val>
          <c:extLst>
            <c:ext xmlns:c16="http://schemas.microsoft.com/office/drawing/2014/chart" uri="{C3380CC4-5D6E-409C-BE32-E72D297353CC}">
              <c16:uniqueId val="{00000002-15ED-40E2-98BA-C769AD7BB191}"/>
            </c:ext>
          </c:extLst>
        </c:ser>
        <c:ser>
          <c:idx val="2"/>
          <c:order val="2"/>
          <c:tx>
            <c:strRef>
              <c:f>'22【Q6】'!$H$28</c:f>
              <c:strCache>
                <c:ptCount val="1"/>
                <c:pt idx="0">
                  <c:v>わからない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'22【Q6】'!$H$30:$H$33</c:f>
              <c:numCache>
                <c:formatCode>0.0_ </c:formatCode>
                <c:ptCount val="4"/>
                <c:pt idx="0">
                  <c:v>22.222222222222221</c:v>
                </c:pt>
                <c:pt idx="1">
                  <c:v>4.4444444444444446</c:v>
                </c:pt>
                <c:pt idx="2">
                  <c:v>29.268292682926827</c:v>
                </c:pt>
                <c:pt idx="3">
                  <c:v>39.130434782608695</c:v>
                </c:pt>
              </c:numCache>
            </c:numRef>
          </c:val>
          <c:extLst>
            <c:ext xmlns:c16="http://schemas.microsoft.com/office/drawing/2014/chart" uri="{C3380CC4-5D6E-409C-BE32-E72D297353CC}">
              <c16:uniqueId val="{00000003-15ED-40E2-98BA-C769AD7BB191}"/>
            </c:ext>
          </c:extLst>
        </c:ser>
        <c:dLbls>
          <c:showLegendKey val="0"/>
          <c:showVal val="0"/>
          <c:showCatName val="0"/>
          <c:showSerName val="0"/>
          <c:showPercent val="0"/>
          <c:showBubbleSize val="0"/>
        </c:dLbls>
        <c:gapWidth val="30"/>
        <c:overlap val="100"/>
        <c:axId val="1909695216"/>
        <c:axId val="1909712688"/>
      </c:barChart>
      <c:catAx>
        <c:axId val="1909695216"/>
        <c:scaling>
          <c:orientation val="maxMin"/>
        </c:scaling>
        <c:delete val="1"/>
        <c:axPos val="l"/>
        <c:majorTickMark val="out"/>
        <c:minorTickMark val="none"/>
        <c:tickLblPos val="nextTo"/>
        <c:crossAx val="1909712688"/>
        <c:crosses val="autoZero"/>
        <c:auto val="1"/>
        <c:lblAlgn val="ctr"/>
        <c:lblOffset val="100"/>
        <c:tickLblSkip val="3"/>
        <c:tickMarkSkip val="1"/>
        <c:noMultiLvlLbl val="0"/>
      </c:catAx>
      <c:valAx>
        <c:axId val="1909712688"/>
        <c:scaling>
          <c:orientation val="minMax"/>
          <c:min val="0"/>
        </c:scaling>
        <c:delete val="1"/>
        <c:axPos val="t"/>
        <c:numFmt formatCode="0%" sourceLinked="1"/>
        <c:majorTickMark val="out"/>
        <c:minorTickMark val="none"/>
        <c:tickLblPos val="nextTo"/>
        <c:crossAx val="1909695216"/>
        <c:crossesAt val="1"/>
        <c:crossBetween val="between"/>
      </c:valAx>
      <c:spPr>
        <a:noFill/>
        <a:ln w="25400">
          <a:noFill/>
        </a:ln>
      </c:spPr>
    </c:plotArea>
    <c:legend>
      <c:legendPos val="t"/>
      <c:layout>
        <c:manualLayout>
          <c:xMode val="edge"/>
          <c:yMode val="edge"/>
          <c:x val="0.14856276943855323"/>
          <c:y val="0.44648329196673409"/>
          <c:w val="0.66481059562268041"/>
          <c:h val="6.9750871305021292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190499999999999"/>
          <c:y val="8.6779423330206454E-2"/>
          <c:w val="0.74097462962962968"/>
          <c:h val="0.84618698524753366"/>
        </c:manualLayout>
      </c:layout>
      <c:barChart>
        <c:barDir val="bar"/>
        <c:grouping val="percentStacked"/>
        <c:varyColors val="0"/>
        <c:ser>
          <c:idx val="0"/>
          <c:order val="0"/>
          <c:tx>
            <c:strRef>
              <c:f>'22【Q6】'!$D$35</c:f>
              <c:strCache>
                <c:ptCount val="1"/>
                <c:pt idx="0">
                  <c:v>役職定年制度がある</c:v>
                </c:pt>
              </c:strCache>
            </c:strRef>
          </c:tx>
          <c:spPr>
            <a:solidFill>
              <a:srgbClr val="5B9BD5"/>
            </a:solidFill>
            <a:ln>
              <a:solidFill>
                <a:schemeClr val="accent1"/>
              </a:solidFill>
            </a:ln>
            <a:effectLst/>
          </c:spPr>
          <c:invertIfNegative val="0"/>
          <c:dLbls>
            <c:dLbl>
              <c:idx val="0"/>
              <c:layout>
                <c:manualLayout>
                  <c:x val="0"/>
                  <c:y val="2.0510974979640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8E-4451-9879-8799E11E79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'22【Q6】'!$C$36:$C$38</c:f>
              <c:strCache>
                <c:ptCount val="3"/>
                <c:pt idx="0">
                  <c:v>男性・管理職/総合職(n=180)</c:v>
                </c:pt>
                <c:pt idx="1">
                  <c:v>女性・管理職/総合職(n=82)</c:v>
                </c:pt>
                <c:pt idx="2">
                  <c:v>女性・一般職(n=138)</c:v>
                </c:pt>
              </c:strCache>
            </c:strRef>
          </c:cat>
          <c:val>
            <c:numRef>
              <c:f>'22【Q6】'!$D$36:$D$38</c:f>
              <c:numCache>
                <c:formatCode>0.0_ </c:formatCode>
                <c:ptCount val="3"/>
                <c:pt idx="0">
                  <c:v>68.333333333333329</c:v>
                </c:pt>
                <c:pt idx="1">
                  <c:v>56.09756097560976</c:v>
                </c:pt>
                <c:pt idx="2">
                  <c:v>42.028985507246375</c:v>
                </c:pt>
              </c:numCache>
            </c:numRef>
          </c:val>
          <c:extLst>
            <c:ext xmlns:c16="http://schemas.microsoft.com/office/drawing/2014/chart" uri="{C3380CC4-5D6E-409C-BE32-E72D297353CC}">
              <c16:uniqueId val="{00000001-638E-4451-9879-8799E11E79AA}"/>
            </c:ext>
          </c:extLst>
        </c:ser>
        <c:ser>
          <c:idx val="1"/>
          <c:order val="1"/>
          <c:tx>
            <c:strRef>
              <c:f>'22【Q6】'!$E$35</c:f>
              <c:strCache>
                <c:ptCount val="1"/>
                <c:pt idx="0">
                  <c:v>ない</c:v>
                </c:pt>
              </c:strCache>
            </c:strRef>
          </c:tx>
          <c:spPr>
            <a:solidFill>
              <a:schemeClr val="accent1">
                <a:lumMod val="20000"/>
                <a:lumOff val="80000"/>
              </a:schemeClr>
            </a:solidFill>
            <a:ln>
              <a:solidFill>
                <a:schemeClr val="accent1"/>
              </a:solidFill>
            </a:ln>
            <a:effectLst/>
          </c:spPr>
          <c:invertIfNegative val="0"/>
          <c:dLbls>
            <c:dLbl>
              <c:idx val="0"/>
              <c:layout>
                <c:manualLayout>
                  <c:x val="-4.6809973989135351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38E-4451-9879-8799E11E79AA}"/>
                </c:ext>
              </c:extLst>
            </c:dLbl>
            <c:dLbl>
              <c:idx val="1"/>
              <c:layout>
                <c:manualLayout>
                  <c:x val="-2.3404986994567892E-3"/>
                  <c:y val="-1.269365665574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38E-4451-9879-8799E11E79AA}"/>
                </c:ext>
              </c:extLst>
            </c:dLbl>
            <c:dLbl>
              <c:idx val="2"/>
              <c:layout>
                <c:manualLayout>
                  <c:x val="-7.0214960983702385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38E-4451-9879-8799E11E79A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'22【Q6】'!$C$36:$C$38</c:f>
              <c:strCache>
                <c:ptCount val="3"/>
                <c:pt idx="0">
                  <c:v>男性・管理職/総合職(n=180)</c:v>
                </c:pt>
                <c:pt idx="1">
                  <c:v>女性・管理職/総合職(n=82)</c:v>
                </c:pt>
                <c:pt idx="2">
                  <c:v>女性・一般職(n=138)</c:v>
                </c:pt>
              </c:strCache>
            </c:strRef>
          </c:cat>
          <c:val>
            <c:numRef>
              <c:f>'22【Q6】'!$E$36:$E$38</c:f>
              <c:numCache>
                <c:formatCode>0.0_ </c:formatCode>
                <c:ptCount val="3"/>
                <c:pt idx="0">
                  <c:v>27.222222222222221</c:v>
                </c:pt>
                <c:pt idx="1">
                  <c:v>14.634146341463413</c:v>
                </c:pt>
                <c:pt idx="2">
                  <c:v>18.840579710144929</c:v>
                </c:pt>
              </c:numCache>
            </c:numRef>
          </c:val>
          <c:extLst>
            <c:ext xmlns:c16="http://schemas.microsoft.com/office/drawing/2014/chart" uri="{C3380CC4-5D6E-409C-BE32-E72D297353CC}">
              <c16:uniqueId val="{00000005-638E-4451-9879-8799E11E79AA}"/>
            </c:ext>
          </c:extLst>
        </c:ser>
        <c:ser>
          <c:idx val="2"/>
          <c:order val="2"/>
          <c:tx>
            <c:strRef>
              <c:f>'22【Q6】'!$F$35</c:f>
              <c:strCache>
                <c:ptCount val="1"/>
                <c:pt idx="0">
                  <c:v>わからない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'22【Q6】'!$C$36:$C$38</c:f>
              <c:strCache>
                <c:ptCount val="3"/>
                <c:pt idx="0">
                  <c:v>男性・管理職/総合職(n=180)</c:v>
                </c:pt>
                <c:pt idx="1">
                  <c:v>女性・管理職/総合職(n=82)</c:v>
                </c:pt>
                <c:pt idx="2">
                  <c:v>女性・一般職(n=138)</c:v>
                </c:pt>
              </c:strCache>
            </c:strRef>
          </c:cat>
          <c:val>
            <c:numRef>
              <c:f>'22【Q6】'!$F$36:$F$38</c:f>
              <c:numCache>
                <c:formatCode>0.0_ </c:formatCode>
                <c:ptCount val="3"/>
                <c:pt idx="0">
                  <c:v>4.4444444444444446</c:v>
                </c:pt>
                <c:pt idx="1">
                  <c:v>29.268292682926827</c:v>
                </c:pt>
                <c:pt idx="2">
                  <c:v>39.130434782608695</c:v>
                </c:pt>
              </c:numCache>
            </c:numRef>
          </c:val>
          <c:extLst>
            <c:ext xmlns:c16="http://schemas.microsoft.com/office/drawing/2014/chart" uri="{C3380CC4-5D6E-409C-BE32-E72D297353CC}">
              <c16:uniqueId val="{00000006-638E-4451-9879-8799E11E79AA}"/>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663192285421E-3"/>
          <c:y val="0.92193720682873825"/>
          <c:w val="0.99840646745543016"/>
          <c:h val="7.806279317126176E-2"/>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'25【Q8】'!$F$30:$G$30</c:f>
              <c:numCache>
                <c:formatCode>0.0_ </c:formatCode>
                <c:ptCount val="2"/>
                <c:pt idx="0">
                  <c:v>0</c:v>
                </c:pt>
                <c:pt idx="1">
                  <c:v>0</c:v>
                </c:pt>
              </c:numCache>
            </c:numRef>
          </c:val>
          <c:extLst>
            <c:ext xmlns:c16="http://schemas.microsoft.com/office/drawing/2014/chart" uri="{C3380CC4-5D6E-409C-BE32-E72D297353CC}">
              <c16:uniqueId val="{00000005-BFAD-4068-AF35-4E4A72B38651}"/>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'25【Q8】'!$F$28</c:f>
              <c:strCache>
                <c:ptCount val="1"/>
                <c:pt idx="0">
                  <c:v>定年がある（年齢：【　　　】）</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'25【Q8】'!$F$30:$F$33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1-C71D-4E7B-A060-3B55782966E0}"/>
            </c:ext>
          </c:extLst>
        </c:ser>
        <c:ser>
          <c:idx val="1"/>
          <c:order val="1"/>
          <c:tx>
            <c:strRef>
              <c:f>'25【Q8】'!$G$28</c:f>
              <c:strCache>
                <c:ptCount val="1"/>
                <c:pt idx="0">
                  <c:v>定年がない　　　　　　　　　　　　　　　</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'25【Q8】'!$G$30:$G$33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2-C71D-4E7B-A060-3B55782966E0}"/>
            </c:ext>
          </c:extLst>
        </c:ser>
        <c:dLbls>
          <c:showLegendKey val="0"/>
          <c:showVal val="0"/>
          <c:showCatName val="0"/>
          <c:showSerName val="0"/>
          <c:showPercent val="0"/>
          <c:showBubbleSize val="0"/>
        </c:dLbls>
        <c:gapWidth val="30"/>
        <c:overlap val="100"/>
        <c:axId val="1909713936"/>
        <c:axId val="1909693136"/>
      </c:barChart>
      <c:catAx>
        <c:axId val="1909713936"/>
        <c:scaling>
          <c:orientation val="maxMin"/>
        </c:scaling>
        <c:delete val="1"/>
        <c:axPos val="l"/>
        <c:majorTickMark val="out"/>
        <c:minorTickMark val="none"/>
        <c:tickLblPos val="nextTo"/>
        <c:crossAx val="1909693136"/>
        <c:crosses val="autoZero"/>
        <c:auto val="1"/>
        <c:lblAlgn val="ctr"/>
        <c:lblOffset val="100"/>
        <c:tickLblSkip val="3"/>
        <c:tickMarkSkip val="1"/>
        <c:noMultiLvlLbl val="0"/>
      </c:catAx>
      <c:valAx>
        <c:axId val="1909693136"/>
        <c:scaling>
          <c:orientation val="minMax"/>
          <c:min val="0"/>
        </c:scaling>
        <c:delete val="1"/>
        <c:axPos val="t"/>
        <c:numFmt formatCode="0%" sourceLinked="1"/>
        <c:majorTickMark val="out"/>
        <c:minorTickMark val="none"/>
        <c:tickLblPos val="nextTo"/>
        <c:crossAx val="1909713936"/>
        <c:crossesAt val="1"/>
        <c:crossBetween val="between"/>
      </c:valAx>
      <c:spPr>
        <a:noFill/>
        <a:ln w="25400">
          <a:noFill/>
        </a:ln>
      </c:spPr>
    </c:plotArea>
    <c:legend>
      <c:legendPos val="t"/>
      <c:layout>
        <c:manualLayout>
          <c:xMode val="edge"/>
          <c:yMode val="edge"/>
          <c:x val="2.8389509657320015E-2"/>
          <c:y val="0.44648329196673409"/>
          <c:w val="0.8999998827398995"/>
          <c:h val="6.9750871305021292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217148148148148"/>
          <c:y val="0.10381227292332626"/>
          <c:w val="0.71518888888888899"/>
          <c:h val="0.82611664451034528"/>
        </c:manualLayout>
      </c:layout>
      <c:barChart>
        <c:barDir val="bar"/>
        <c:grouping val="percentStacked"/>
        <c:varyColors val="0"/>
        <c:ser>
          <c:idx val="0"/>
          <c:order val="0"/>
          <c:tx>
            <c:strRef>
              <c:f>'2【SQ1】'!$D$35</c:f>
              <c:strCache>
                <c:ptCount val="1"/>
                <c:pt idx="0">
                  <c:v>はい</c:v>
                </c:pt>
              </c:strCache>
            </c:strRef>
          </c:tx>
          <c:spPr>
            <a:solidFill>
              <a:srgbClr val="5B9BD5"/>
            </a:solidFill>
            <a:ln>
              <a:solidFill>
                <a:schemeClr val="accent1"/>
              </a:solidFill>
            </a:ln>
            <a:effectLst/>
          </c:spPr>
          <c:invertIfNegative val="0"/>
          <c:dLbls>
            <c:dLbl>
              <c:idx val="1"/>
              <c:layout>
                <c:manualLayout>
                  <c:x val="-2.1558392930913854E-17"/>
                  <c:y val="4.7291385879568479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E6-4D1A-A5B8-CB55F62CFAE9}"/>
                </c:ext>
              </c:extLst>
            </c:dLbl>
            <c:dLbl>
              <c:idx val="3"/>
              <c:layout>
                <c:manualLayout>
                  <c:x val="-4.0104524390340178E-3"/>
                  <c:y val="2.7269318601552151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E6-4D1A-A5B8-CB55F62CFA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'2【SQ1】'!$C$36:$C$38</c:f>
              <c:strCache>
                <c:ptCount val="3"/>
                <c:pt idx="0">
                  <c:v>男性・管理職/総合職(n=180)</c:v>
                </c:pt>
                <c:pt idx="1">
                  <c:v>女性・管理職/総合職(n=82)</c:v>
                </c:pt>
                <c:pt idx="2">
                  <c:v>女性・一般職(n=138)</c:v>
                </c:pt>
              </c:strCache>
            </c:strRef>
          </c:cat>
          <c:val>
            <c:numRef>
              <c:f>'2【SQ1】'!$D$36:$D$38</c:f>
              <c:numCache>
                <c:formatCode>0.0_ </c:formatCode>
                <c:ptCount val="3"/>
                <c:pt idx="0">
                  <c:v>100</c:v>
                </c:pt>
                <c:pt idx="1">
                  <c:v>100</c:v>
                </c:pt>
                <c:pt idx="2">
                  <c:v>100</c:v>
                </c:pt>
              </c:numCache>
            </c:numRef>
          </c:val>
          <c:extLst>
            <c:ext xmlns:c16="http://schemas.microsoft.com/office/drawing/2014/chart" uri="{C3380CC4-5D6E-409C-BE32-E72D297353CC}">
              <c16:uniqueId val="{00000002-83E6-4D1A-A5B8-CB55F62CFAE9}"/>
            </c:ext>
          </c:extLst>
        </c:ser>
        <c:ser>
          <c:idx val="1"/>
          <c:order val="1"/>
          <c:tx>
            <c:strRef>
              <c:f>'2【SQ1】'!$E$35</c:f>
              <c:strCache>
                <c:ptCount val="1"/>
                <c:pt idx="0">
                  <c:v>いいえ</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'2【SQ1】'!$C$36:$C$38</c:f>
              <c:strCache>
                <c:ptCount val="3"/>
                <c:pt idx="0">
                  <c:v>男性・管理職/総合職(n=180)</c:v>
                </c:pt>
                <c:pt idx="1">
                  <c:v>女性・管理職/総合職(n=82)</c:v>
                </c:pt>
                <c:pt idx="2">
                  <c:v>女性・一般職(n=138)</c:v>
                </c:pt>
              </c:strCache>
            </c:strRef>
          </c:cat>
          <c:val>
            <c:numRef>
              <c:f>'2【SQ1】'!$E$36:$E$38</c:f>
              <c:numCache>
                <c:formatCode>0.0_ </c:formatCode>
                <c:ptCount val="3"/>
                <c:pt idx="0">
                  <c:v>0</c:v>
                </c:pt>
                <c:pt idx="1">
                  <c:v>0</c:v>
                </c:pt>
                <c:pt idx="2">
                  <c:v>0</c:v>
                </c:pt>
              </c:numCache>
            </c:numRef>
          </c:val>
          <c:extLst>
            <c:ext xmlns:c16="http://schemas.microsoft.com/office/drawing/2014/chart" uri="{C3380CC4-5D6E-409C-BE32-E72D297353CC}">
              <c16:uniqueId val="{00000003-83E6-4D1A-A5B8-CB55F62CFAE9}"/>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92807908102396286"/>
          <c:w val="0.9984063530520223"/>
          <c:h val="7.192091897603707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'29【Q10】'!$F$30:$G$30</c:f>
              <c:numCache>
                <c:formatCode>0.0_ </c:formatCode>
                <c:ptCount val="2"/>
                <c:pt idx="0">
                  <c:v>69.739952718676122</c:v>
                </c:pt>
                <c:pt idx="1">
                  <c:v>30.260047281323878</c:v>
                </c:pt>
              </c:numCache>
            </c:numRef>
          </c:val>
          <c:extLst>
            <c:ext xmlns:c16="http://schemas.microsoft.com/office/drawing/2014/chart" uri="{C3380CC4-5D6E-409C-BE32-E72D297353CC}">
              <c16:uniqueId val="{00000005-DFEF-4A58-8239-A3A3F0EEBA9D}"/>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'29【Q10】'!$F$28</c:f>
              <c:strCache>
                <c:ptCount val="1"/>
                <c:pt idx="0">
                  <c:v>ない</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'29【Q10】'!$F$30:$F$33</c:f>
              <c:numCache>
                <c:formatCode>0.0_ </c:formatCode>
                <c:ptCount val="4"/>
                <c:pt idx="0">
                  <c:v>69.739952718676122</c:v>
                </c:pt>
                <c:pt idx="1">
                  <c:v>88.333333333333329</c:v>
                </c:pt>
                <c:pt idx="2">
                  <c:v>56.09756097560976</c:v>
                </c:pt>
                <c:pt idx="3">
                  <c:v>55.072463768115945</c:v>
                </c:pt>
              </c:numCache>
            </c:numRef>
          </c:val>
          <c:extLst>
            <c:ext xmlns:c16="http://schemas.microsoft.com/office/drawing/2014/chart" uri="{C3380CC4-5D6E-409C-BE32-E72D297353CC}">
              <c16:uniqueId val="{00000001-FA22-49B0-B955-6C011FE2B72C}"/>
            </c:ext>
          </c:extLst>
        </c:ser>
        <c:ser>
          <c:idx val="1"/>
          <c:order val="1"/>
          <c:tx>
            <c:strRef>
              <c:f>'29【Q10】'!$G$28</c:f>
              <c:strCache>
                <c:ptCount val="1"/>
                <c:pt idx="0">
                  <c:v>ある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'29【Q10】'!$G$30:$G$33</c:f>
              <c:numCache>
                <c:formatCode>0.0_ </c:formatCode>
                <c:ptCount val="4"/>
                <c:pt idx="0">
                  <c:v>30.260047281323878</c:v>
                </c:pt>
                <c:pt idx="1">
                  <c:v>11.666666666666666</c:v>
                </c:pt>
                <c:pt idx="2">
                  <c:v>43.902439024390247</c:v>
                </c:pt>
                <c:pt idx="3">
                  <c:v>44.927536231884055</c:v>
                </c:pt>
              </c:numCache>
            </c:numRef>
          </c:val>
          <c:extLst>
            <c:ext xmlns:c16="http://schemas.microsoft.com/office/drawing/2014/chart" uri="{C3380CC4-5D6E-409C-BE32-E72D297353CC}">
              <c16:uniqueId val="{00000002-FA22-49B0-B955-6C011FE2B72C}"/>
            </c:ext>
          </c:extLst>
        </c:ser>
        <c:dLbls>
          <c:showLegendKey val="0"/>
          <c:showVal val="0"/>
          <c:showCatName val="0"/>
          <c:showSerName val="0"/>
          <c:showPercent val="0"/>
          <c:showBubbleSize val="0"/>
        </c:dLbls>
        <c:gapWidth val="30"/>
        <c:overlap val="100"/>
        <c:axId val="1725108224"/>
        <c:axId val="1725106144"/>
      </c:barChart>
      <c:catAx>
        <c:axId val="1725108224"/>
        <c:scaling>
          <c:orientation val="maxMin"/>
        </c:scaling>
        <c:delete val="1"/>
        <c:axPos val="l"/>
        <c:majorTickMark val="out"/>
        <c:minorTickMark val="none"/>
        <c:tickLblPos val="nextTo"/>
        <c:crossAx val="1725106144"/>
        <c:crosses val="autoZero"/>
        <c:auto val="1"/>
        <c:lblAlgn val="ctr"/>
        <c:lblOffset val="100"/>
        <c:tickLblSkip val="3"/>
        <c:tickMarkSkip val="1"/>
        <c:noMultiLvlLbl val="0"/>
      </c:catAx>
      <c:valAx>
        <c:axId val="1725106144"/>
        <c:scaling>
          <c:orientation val="minMax"/>
          <c:min val="0"/>
        </c:scaling>
        <c:delete val="1"/>
        <c:axPos val="t"/>
        <c:numFmt formatCode="0%" sourceLinked="1"/>
        <c:majorTickMark val="out"/>
        <c:minorTickMark val="none"/>
        <c:tickLblPos val="nextTo"/>
        <c:crossAx val="1725108224"/>
        <c:crossesAt val="1"/>
        <c:crossBetween val="between"/>
      </c:valAx>
      <c:spPr>
        <a:noFill/>
        <a:ln w="25400">
          <a:noFill/>
        </a:ln>
      </c:spPr>
    </c:plotArea>
    <c:legend>
      <c:legendPos val="t"/>
      <c:layout>
        <c:manualLayout>
          <c:xMode val="edge"/>
          <c:yMode val="edge"/>
          <c:x val="0.37466019851248278"/>
          <c:y val="0.44648329196673409"/>
          <c:w val="0.20908038766189221"/>
          <c:h val="6.9750871305021292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425685185185185"/>
          <c:y val="0.10079335827702389"/>
          <c:w val="0.73627092592592602"/>
          <c:h val="0.84618698524753366"/>
        </c:manualLayout>
      </c:layout>
      <c:barChart>
        <c:barDir val="bar"/>
        <c:grouping val="percentStacked"/>
        <c:varyColors val="0"/>
        <c:ser>
          <c:idx val="0"/>
          <c:order val="0"/>
          <c:tx>
            <c:strRef>
              <c:f>'29【Q10】'!$D$35</c:f>
              <c:strCache>
                <c:ptCount val="1"/>
                <c:pt idx="0">
                  <c:v>ない</c:v>
                </c:pt>
              </c:strCache>
            </c:strRef>
          </c:tx>
          <c:spPr>
            <a:solidFill>
              <a:srgbClr val="5B9BD5"/>
            </a:solidFill>
            <a:ln>
              <a:solidFill>
                <a:schemeClr val="accent1"/>
              </a:solidFill>
            </a:ln>
            <a:effectLst/>
          </c:spPr>
          <c:invertIfNegative val="0"/>
          <c:dLbls>
            <c:dLbl>
              <c:idx val="0"/>
              <c:layout>
                <c:manualLayout>
                  <c:x val="0"/>
                  <c:y val="2.0510974979640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00-4ECB-8ADF-CAD96F7131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'29【Q10】'!$C$36:$C$38</c:f>
              <c:strCache>
                <c:ptCount val="3"/>
                <c:pt idx="0">
                  <c:v>男性・管理職/総合職(n=180)</c:v>
                </c:pt>
                <c:pt idx="1">
                  <c:v>女性・管理職/総合職(n=82)</c:v>
                </c:pt>
                <c:pt idx="2">
                  <c:v>女性・一般職(n=138)</c:v>
                </c:pt>
              </c:strCache>
            </c:strRef>
          </c:cat>
          <c:val>
            <c:numRef>
              <c:f>'29【Q10】'!$D$36:$D$38</c:f>
              <c:numCache>
                <c:formatCode>0.0_ </c:formatCode>
                <c:ptCount val="3"/>
                <c:pt idx="0">
                  <c:v>88.333333333333329</c:v>
                </c:pt>
                <c:pt idx="1">
                  <c:v>56.09756097560976</c:v>
                </c:pt>
                <c:pt idx="2">
                  <c:v>55.072463768115945</c:v>
                </c:pt>
              </c:numCache>
            </c:numRef>
          </c:val>
          <c:extLst>
            <c:ext xmlns:c16="http://schemas.microsoft.com/office/drawing/2014/chart" uri="{C3380CC4-5D6E-409C-BE32-E72D297353CC}">
              <c16:uniqueId val="{00000001-6100-4ECB-8ADF-CAD96F713120}"/>
            </c:ext>
          </c:extLst>
        </c:ser>
        <c:ser>
          <c:idx val="1"/>
          <c:order val="1"/>
          <c:tx>
            <c:strRef>
              <c:f>'29【Q10】'!$E$35</c:f>
              <c:strCache>
                <c:ptCount val="1"/>
                <c:pt idx="0">
                  <c:v>ある</c:v>
                </c:pt>
              </c:strCache>
            </c:strRef>
          </c:tx>
          <c:spPr>
            <a:solidFill>
              <a:schemeClr val="accent1">
                <a:lumMod val="20000"/>
                <a:lumOff val="80000"/>
              </a:schemeClr>
            </a:solidFill>
            <a:ln>
              <a:solidFill>
                <a:schemeClr val="accent1"/>
              </a:solidFill>
            </a:ln>
            <a:effectLst/>
          </c:spPr>
          <c:invertIfNegative val="0"/>
          <c:dLbls>
            <c:dLbl>
              <c:idx val="0"/>
              <c:layout>
                <c:manualLayout>
                  <c:x val="-4.6809973989135351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00-4ECB-8ADF-CAD96F713120}"/>
                </c:ext>
              </c:extLst>
            </c:dLbl>
            <c:dLbl>
              <c:idx val="1"/>
              <c:layout>
                <c:manualLayout>
                  <c:x val="-2.3404986994567892E-3"/>
                  <c:y val="-1.269365665574961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100-4ECB-8ADF-CAD96F713120}"/>
                </c:ext>
              </c:extLst>
            </c:dLbl>
            <c:dLbl>
              <c:idx val="2"/>
              <c:layout>
                <c:manualLayout>
                  <c:x val="-7.0214960983702385E-3"/>
                  <c:y val="3.6453776611256925E-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00-4ECB-8ADF-CAD96F71312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'29【Q10】'!$C$36:$C$38</c:f>
              <c:strCache>
                <c:ptCount val="3"/>
                <c:pt idx="0">
                  <c:v>男性・管理職/総合職(n=180)</c:v>
                </c:pt>
                <c:pt idx="1">
                  <c:v>女性・管理職/総合職(n=82)</c:v>
                </c:pt>
                <c:pt idx="2">
                  <c:v>女性・一般職(n=138)</c:v>
                </c:pt>
              </c:strCache>
            </c:strRef>
          </c:cat>
          <c:val>
            <c:numRef>
              <c:f>'29【Q10】'!$E$36:$E$38</c:f>
              <c:numCache>
                <c:formatCode>0.0_ </c:formatCode>
                <c:ptCount val="3"/>
                <c:pt idx="0">
                  <c:v>11.666666666666666</c:v>
                </c:pt>
                <c:pt idx="1">
                  <c:v>43.902439024390247</c:v>
                </c:pt>
                <c:pt idx="2">
                  <c:v>44.927536231884055</c:v>
                </c:pt>
              </c:numCache>
            </c:numRef>
          </c:val>
          <c:extLst>
            <c:ext xmlns:c16="http://schemas.microsoft.com/office/drawing/2014/chart" uri="{C3380CC4-5D6E-409C-BE32-E72D297353CC}">
              <c16:uniqueId val="{00000005-6100-4ECB-8ADF-CAD96F713120}"/>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663192285421E-3"/>
          <c:y val="0.92972152230971128"/>
          <c:w val="0.99840646745543016"/>
          <c:h val="7.0278477690288707E-2"/>
        </c:manualLayout>
      </c:layout>
      <c:overlay val="0"/>
      <c:spPr>
        <a:solidFill>
          <a:sysClr val="window" lastClr="FFFFFF"/>
        </a:solid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0997375328083989E-2"/>
          <c:y val="5.1368424837306297E-2"/>
          <c:w val="0.9371539187522819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'30【Q11】'!$F$30:$K$30</c:f>
              <c:numCache>
                <c:formatCode>0.0_ </c:formatCode>
                <c:ptCount val="6"/>
                <c:pt idx="0">
                  <c:v>49.645390070921984</c:v>
                </c:pt>
                <c:pt idx="1">
                  <c:v>14.893617021276595</c:v>
                </c:pt>
                <c:pt idx="2">
                  <c:v>9.2198581560283674</c:v>
                </c:pt>
                <c:pt idx="3">
                  <c:v>25.295508274231675</c:v>
                </c:pt>
                <c:pt idx="4">
                  <c:v>0.94562647754137119</c:v>
                </c:pt>
                <c:pt idx="5">
                  <c:v>0</c:v>
                </c:pt>
              </c:numCache>
            </c:numRef>
          </c:val>
          <c:extLst>
            <c:ext xmlns:c16="http://schemas.microsoft.com/office/drawing/2014/chart" uri="{C3380CC4-5D6E-409C-BE32-E72D297353CC}">
              <c16:uniqueId val="{00000005-D125-492D-84AE-AE82833ECB40}"/>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'30【Q11】'!$F$28</c:f>
              <c:strCache>
                <c:ptCount val="1"/>
                <c:pt idx="0">
                  <c:v>大学・大学院卒</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'30【Q11】'!$F$30:$F$33</c:f>
              <c:numCache>
                <c:formatCode>0.0_ </c:formatCode>
                <c:ptCount val="4"/>
                <c:pt idx="0">
                  <c:v>49.645390070921984</c:v>
                </c:pt>
                <c:pt idx="1">
                  <c:v>76.111111111111114</c:v>
                </c:pt>
                <c:pt idx="2">
                  <c:v>42.68292682926829</c:v>
                </c:pt>
                <c:pt idx="3">
                  <c:v>19.565217391304348</c:v>
                </c:pt>
              </c:numCache>
            </c:numRef>
          </c:val>
          <c:extLst>
            <c:ext xmlns:c16="http://schemas.microsoft.com/office/drawing/2014/chart" uri="{C3380CC4-5D6E-409C-BE32-E72D297353CC}">
              <c16:uniqueId val="{00000001-DBFD-48D4-9CAA-A97518D78F77}"/>
            </c:ext>
          </c:extLst>
        </c:ser>
        <c:ser>
          <c:idx val="1"/>
          <c:order val="1"/>
          <c:tx>
            <c:strRef>
              <c:f>'30【Q11】'!$G$28</c:f>
              <c:strCache>
                <c:ptCount val="1"/>
                <c:pt idx="0">
                  <c:v>短大・高専卒</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'30【Q11】'!$G$30:$G$33</c:f>
              <c:numCache>
                <c:formatCode>0.0_ </c:formatCode>
                <c:ptCount val="4"/>
                <c:pt idx="0">
                  <c:v>14.893617021276595</c:v>
                </c:pt>
                <c:pt idx="1">
                  <c:v>2.7777777777777777</c:v>
                </c:pt>
                <c:pt idx="2">
                  <c:v>14.634146341463413</c:v>
                </c:pt>
                <c:pt idx="3">
                  <c:v>32.608695652173914</c:v>
                </c:pt>
              </c:numCache>
            </c:numRef>
          </c:val>
          <c:extLst>
            <c:ext xmlns:c16="http://schemas.microsoft.com/office/drawing/2014/chart" uri="{C3380CC4-5D6E-409C-BE32-E72D297353CC}">
              <c16:uniqueId val="{00000002-DBFD-48D4-9CAA-A97518D78F77}"/>
            </c:ext>
          </c:extLst>
        </c:ser>
        <c:ser>
          <c:idx val="2"/>
          <c:order val="2"/>
          <c:tx>
            <c:strRef>
              <c:f>'30【Q11】'!$H$28</c:f>
              <c:strCache>
                <c:ptCount val="1"/>
                <c:pt idx="0">
                  <c:v>専門・各種学校卒</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'30【Q11】'!$H$30:$H$33</c:f>
              <c:numCache>
                <c:formatCode>0.0_ </c:formatCode>
                <c:ptCount val="4"/>
                <c:pt idx="0">
                  <c:v>9.2198581560283674</c:v>
                </c:pt>
                <c:pt idx="1">
                  <c:v>5.5555555555555554</c:v>
                </c:pt>
                <c:pt idx="2">
                  <c:v>12.195121951219512</c:v>
                </c:pt>
                <c:pt idx="3">
                  <c:v>11.594202898550725</c:v>
                </c:pt>
              </c:numCache>
            </c:numRef>
          </c:val>
          <c:extLst>
            <c:ext xmlns:c16="http://schemas.microsoft.com/office/drawing/2014/chart" uri="{C3380CC4-5D6E-409C-BE32-E72D297353CC}">
              <c16:uniqueId val="{00000003-DBFD-48D4-9CAA-A97518D78F77}"/>
            </c:ext>
          </c:extLst>
        </c:ser>
        <c:ser>
          <c:idx val="3"/>
          <c:order val="3"/>
          <c:tx>
            <c:strRef>
              <c:f>'30【Q11】'!$I$28</c:f>
              <c:strCache>
                <c:ptCount val="1"/>
                <c:pt idx="0">
                  <c:v>高校卒</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'30【Q11】'!$I$30:$I$33</c:f>
              <c:numCache>
                <c:formatCode>0.0_ </c:formatCode>
                <c:ptCount val="4"/>
                <c:pt idx="0">
                  <c:v>25.295508274231675</c:v>
                </c:pt>
                <c:pt idx="1">
                  <c:v>15.555555555555555</c:v>
                </c:pt>
                <c:pt idx="2">
                  <c:v>29.268292682926827</c:v>
                </c:pt>
                <c:pt idx="3">
                  <c:v>34.057971014492757</c:v>
                </c:pt>
              </c:numCache>
            </c:numRef>
          </c:val>
          <c:extLst>
            <c:ext xmlns:c16="http://schemas.microsoft.com/office/drawing/2014/chart" uri="{C3380CC4-5D6E-409C-BE32-E72D297353CC}">
              <c16:uniqueId val="{00000004-DBFD-48D4-9CAA-A97518D78F77}"/>
            </c:ext>
          </c:extLst>
        </c:ser>
        <c:ser>
          <c:idx val="4"/>
          <c:order val="4"/>
          <c:tx>
            <c:strRef>
              <c:f>'30【Q11】'!$J$28</c:f>
              <c:strCache>
                <c:ptCount val="1"/>
                <c:pt idx="0">
                  <c:v>中学卒</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'30【Q11】'!$J$30:$J$33</c:f>
              <c:numCache>
                <c:formatCode>0.0_ </c:formatCode>
                <c:ptCount val="4"/>
                <c:pt idx="0">
                  <c:v>0.94562647754137119</c:v>
                </c:pt>
                <c:pt idx="1">
                  <c:v>0</c:v>
                </c:pt>
                <c:pt idx="2">
                  <c:v>1.2195121951219512</c:v>
                </c:pt>
                <c:pt idx="3">
                  <c:v>2.1739130434782608</c:v>
                </c:pt>
              </c:numCache>
            </c:numRef>
          </c:val>
          <c:extLst>
            <c:ext xmlns:c16="http://schemas.microsoft.com/office/drawing/2014/chart" uri="{C3380CC4-5D6E-409C-BE32-E72D297353CC}">
              <c16:uniqueId val="{00000005-DBFD-48D4-9CAA-A97518D78F77}"/>
            </c:ext>
          </c:extLst>
        </c:ser>
        <c:ser>
          <c:idx val="5"/>
          <c:order val="5"/>
          <c:tx>
            <c:strRef>
              <c:f>'30【Q11】'!$K$28</c:f>
              <c:strCache>
                <c:ptCount val="1"/>
                <c:pt idx="0">
                  <c:v>その他</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'30【Q11】'!$K$30:$K$33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6-DBFD-48D4-9CAA-A97518D78F77}"/>
            </c:ext>
          </c:extLst>
        </c:ser>
        <c:dLbls>
          <c:showLegendKey val="0"/>
          <c:showVal val="0"/>
          <c:showCatName val="0"/>
          <c:showSerName val="0"/>
          <c:showPercent val="0"/>
          <c:showBubbleSize val="0"/>
        </c:dLbls>
        <c:gapWidth val="30"/>
        <c:overlap val="100"/>
        <c:axId val="1725106560"/>
        <c:axId val="1725098656"/>
      </c:barChart>
      <c:catAx>
        <c:axId val="1725106560"/>
        <c:scaling>
          <c:orientation val="maxMin"/>
        </c:scaling>
        <c:delete val="1"/>
        <c:axPos val="l"/>
        <c:majorTickMark val="out"/>
        <c:minorTickMark val="none"/>
        <c:tickLblPos val="nextTo"/>
        <c:crossAx val="1725098656"/>
        <c:crosses val="autoZero"/>
        <c:auto val="1"/>
        <c:lblAlgn val="ctr"/>
        <c:lblOffset val="100"/>
        <c:tickLblSkip val="3"/>
        <c:tickMarkSkip val="1"/>
        <c:noMultiLvlLbl val="0"/>
      </c:catAx>
      <c:valAx>
        <c:axId val="1725098656"/>
        <c:scaling>
          <c:orientation val="minMax"/>
          <c:min val="0"/>
        </c:scaling>
        <c:delete val="1"/>
        <c:axPos val="t"/>
        <c:numFmt formatCode="0%" sourceLinked="1"/>
        <c:majorTickMark val="out"/>
        <c:minorTickMark val="none"/>
        <c:tickLblPos val="nextTo"/>
        <c:crossAx val="1725106560"/>
        <c:crossesAt val="1"/>
        <c:crossBetween val="between"/>
      </c:valAx>
      <c:spPr>
        <a:noFill/>
        <a:ln w="25400">
          <a:noFill/>
        </a:ln>
      </c:spPr>
    </c:plotArea>
    <c:legend>
      <c:legendPos val="t"/>
      <c:layout>
        <c:manualLayout>
          <c:xMode val="edge"/>
          <c:yMode val="edge"/>
          <c:x val="9.7224297138570115E-2"/>
          <c:y val="0.38247205095051995"/>
          <c:w val="0.76829028910477792"/>
          <c:h val="0.1337158216842952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511592592592591"/>
          <c:y val="7.5874108111852592E-2"/>
          <c:w val="0.73870740740740748"/>
          <c:h val="0.80645669291338584"/>
        </c:manualLayout>
      </c:layout>
      <c:barChart>
        <c:barDir val="bar"/>
        <c:grouping val="percentStacked"/>
        <c:varyColors val="0"/>
        <c:ser>
          <c:idx val="0"/>
          <c:order val="0"/>
          <c:tx>
            <c:strRef>
              <c:f>'30【Q11】'!$D$35</c:f>
              <c:strCache>
                <c:ptCount val="1"/>
                <c:pt idx="0">
                  <c:v>大学・大学院卒</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'30【Q11】'!$C$36:$C$38</c:f>
              <c:strCache>
                <c:ptCount val="3"/>
                <c:pt idx="0">
                  <c:v>男性・管理職/総合職(n=180)</c:v>
                </c:pt>
                <c:pt idx="1">
                  <c:v>女性・管理職/総合職(n=82)</c:v>
                </c:pt>
                <c:pt idx="2">
                  <c:v>女性・一般職(n=138)</c:v>
                </c:pt>
              </c:strCache>
            </c:strRef>
          </c:cat>
          <c:val>
            <c:numRef>
              <c:f>'30【Q11】'!$D$36:$D$38</c:f>
              <c:numCache>
                <c:formatCode>0.0_ </c:formatCode>
                <c:ptCount val="3"/>
                <c:pt idx="0">
                  <c:v>76.111111111111114</c:v>
                </c:pt>
                <c:pt idx="1">
                  <c:v>42.68292682926829</c:v>
                </c:pt>
                <c:pt idx="2">
                  <c:v>19.565217391304348</c:v>
                </c:pt>
              </c:numCache>
            </c:numRef>
          </c:val>
          <c:extLst>
            <c:ext xmlns:c16="http://schemas.microsoft.com/office/drawing/2014/chart" uri="{C3380CC4-5D6E-409C-BE32-E72D297353CC}">
              <c16:uniqueId val="{00000000-94D5-455E-8532-5FA1A694FD62}"/>
            </c:ext>
          </c:extLst>
        </c:ser>
        <c:ser>
          <c:idx val="1"/>
          <c:order val="1"/>
          <c:tx>
            <c:strRef>
              <c:f>'30【Q11】'!$E$35</c:f>
              <c:strCache>
                <c:ptCount val="1"/>
                <c:pt idx="0">
                  <c:v>短大・高専卒</c:v>
                </c:pt>
              </c:strCache>
            </c:strRef>
          </c:tx>
          <c:spPr>
            <a:solidFill>
              <a:schemeClr val="accent1">
                <a:lumMod val="20000"/>
                <a:lumOff val="80000"/>
              </a:schemeClr>
            </a:solidFill>
            <a:ln>
              <a:solidFill>
                <a:schemeClr val="accent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D5-455E-8532-5FA1A694FD62}"/>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D5-455E-8532-5FA1A694FD62}"/>
                </c:ext>
              </c:extLst>
            </c:dLbl>
            <c:dLbl>
              <c:idx val="2"/>
              <c:layout>
                <c:manualLayout>
                  <c:x val="0"/>
                  <c:y val="5.16431924882629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D5-455E-8532-5FA1A694FD62}"/>
                </c:ext>
              </c:extLst>
            </c:dLbl>
            <c:dLbl>
              <c:idx val="3"/>
              <c:layout>
                <c:manualLayout>
                  <c:x val="0"/>
                  <c:y val="4.3010752688172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4D5-455E-8532-5FA1A694FD62}"/>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4D5-455E-8532-5FA1A694FD62}"/>
                </c:ext>
              </c:extLst>
            </c:dLbl>
            <c:dLbl>
              <c:idx val="5"/>
              <c:layout>
                <c:manualLayout>
                  <c:x val="4.7037037037036171E-3"/>
                  <c:y val="-8.942737791578869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4D5-455E-8532-5FA1A694FD62}"/>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4D5-455E-8532-5FA1A694FD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'30【Q11】'!$C$36:$C$38</c:f>
              <c:strCache>
                <c:ptCount val="3"/>
                <c:pt idx="0">
                  <c:v>男性・管理職/総合職(n=180)</c:v>
                </c:pt>
                <c:pt idx="1">
                  <c:v>女性・管理職/総合職(n=82)</c:v>
                </c:pt>
                <c:pt idx="2">
                  <c:v>女性・一般職(n=138)</c:v>
                </c:pt>
              </c:strCache>
            </c:strRef>
          </c:cat>
          <c:val>
            <c:numRef>
              <c:f>'30【Q11】'!$E$36:$E$38</c:f>
              <c:numCache>
                <c:formatCode>0.0_ </c:formatCode>
                <c:ptCount val="3"/>
                <c:pt idx="0">
                  <c:v>2.7777777777777777</c:v>
                </c:pt>
                <c:pt idx="1">
                  <c:v>14.634146341463413</c:v>
                </c:pt>
                <c:pt idx="2">
                  <c:v>32.608695652173914</c:v>
                </c:pt>
              </c:numCache>
            </c:numRef>
          </c:val>
          <c:extLst>
            <c:ext xmlns:c16="http://schemas.microsoft.com/office/drawing/2014/chart" uri="{C3380CC4-5D6E-409C-BE32-E72D297353CC}">
              <c16:uniqueId val="{00000008-94D5-455E-8532-5FA1A694FD62}"/>
            </c:ext>
          </c:extLst>
        </c:ser>
        <c:ser>
          <c:idx val="2"/>
          <c:order val="2"/>
          <c:tx>
            <c:strRef>
              <c:f>'30【Q11】'!$F$35</c:f>
              <c:strCache>
                <c:ptCount val="1"/>
                <c:pt idx="0">
                  <c:v>専門・各種学校卒</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'30【Q11】'!$C$36:$C$38</c:f>
              <c:strCache>
                <c:ptCount val="3"/>
                <c:pt idx="0">
                  <c:v>男性・管理職/総合職(n=180)</c:v>
                </c:pt>
                <c:pt idx="1">
                  <c:v>女性・管理職/総合職(n=82)</c:v>
                </c:pt>
                <c:pt idx="2">
                  <c:v>女性・一般職(n=138)</c:v>
                </c:pt>
              </c:strCache>
            </c:strRef>
          </c:cat>
          <c:val>
            <c:numRef>
              <c:f>'30【Q11】'!$F$36:$F$38</c:f>
              <c:numCache>
                <c:formatCode>0.0_ </c:formatCode>
                <c:ptCount val="3"/>
                <c:pt idx="0">
                  <c:v>5.5555555555555554</c:v>
                </c:pt>
                <c:pt idx="1">
                  <c:v>12.195121951219512</c:v>
                </c:pt>
                <c:pt idx="2">
                  <c:v>11.594202898550725</c:v>
                </c:pt>
              </c:numCache>
            </c:numRef>
          </c:val>
          <c:extLst>
            <c:ext xmlns:c16="http://schemas.microsoft.com/office/drawing/2014/chart" uri="{C3380CC4-5D6E-409C-BE32-E72D297353CC}">
              <c16:uniqueId val="{00000009-94D5-455E-8532-5FA1A694FD62}"/>
            </c:ext>
          </c:extLst>
        </c:ser>
        <c:ser>
          <c:idx val="3"/>
          <c:order val="3"/>
          <c:tx>
            <c:strRef>
              <c:f>'30【Q11】'!$G$35</c:f>
              <c:strCache>
                <c:ptCount val="1"/>
                <c:pt idx="0">
                  <c:v>高校卒</c:v>
                </c:pt>
              </c:strCache>
            </c:strRef>
          </c:tx>
          <c:spPr>
            <a:pattFill prst="pct20">
              <a:fgClr>
                <a:srgbClr val="5B9BD5">
                  <a:lumMod val="75000"/>
                </a:srgbClr>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'30【Q11】'!$C$36:$C$38</c:f>
              <c:strCache>
                <c:ptCount val="3"/>
                <c:pt idx="0">
                  <c:v>男性・管理職/総合職(n=180)</c:v>
                </c:pt>
                <c:pt idx="1">
                  <c:v>女性・管理職/総合職(n=82)</c:v>
                </c:pt>
                <c:pt idx="2">
                  <c:v>女性・一般職(n=138)</c:v>
                </c:pt>
              </c:strCache>
            </c:strRef>
          </c:cat>
          <c:val>
            <c:numRef>
              <c:f>'30【Q11】'!$G$36:$G$38</c:f>
              <c:numCache>
                <c:formatCode>0.0_ </c:formatCode>
                <c:ptCount val="3"/>
                <c:pt idx="0">
                  <c:v>15.555555555555555</c:v>
                </c:pt>
                <c:pt idx="1">
                  <c:v>29.268292682926827</c:v>
                </c:pt>
                <c:pt idx="2">
                  <c:v>34.057971014492757</c:v>
                </c:pt>
              </c:numCache>
            </c:numRef>
          </c:val>
          <c:extLst>
            <c:ext xmlns:c16="http://schemas.microsoft.com/office/drawing/2014/chart" uri="{C3380CC4-5D6E-409C-BE32-E72D297353CC}">
              <c16:uniqueId val="{0000000A-94D5-455E-8532-5FA1A694FD62}"/>
            </c:ext>
          </c:extLst>
        </c:ser>
        <c:ser>
          <c:idx val="4"/>
          <c:order val="4"/>
          <c:tx>
            <c:strRef>
              <c:f>'30【Q11】'!$H$35</c:f>
              <c:strCache>
                <c:ptCount val="1"/>
                <c:pt idx="0">
                  <c:v>中学卒</c:v>
                </c:pt>
              </c:strCache>
            </c:strRef>
          </c:tx>
          <c:spPr>
            <a:solidFill>
              <a:srgbClr val="ED7D31"/>
            </a:solidFill>
            <a:ln>
              <a:solidFill>
                <a:srgbClr val="5B9BD5"/>
              </a:solidFill>
            </a:ln>
            <a:effectLst/>
          </c:spPr>
          <c:invertIfNegative val="0"/>
          <c:dLbls>
            <c:dLbl>
              <c:idx val="0"/>
              <c:layout>
                <c:manualLayout>
                  <c:x val="-2.7046296296298019E-3"/>
                  <c:y val="5.044841225832685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4D5-455E-8532-5FA1A694FD62}"/>
                </c:ext>
              </c:extLst>
            </c:dLbl>
            <c:dLbl>
              <c:idx val="1"/>
              <c:layout>
                <c:manualLayout>
                  <c:x val="-2.4694598785688668E-3"/>
                  <c:y val="4.44444444444444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94D5-455E-8532-5FA1A694FD62}"/>
                </c:ext>
              </c:extLst>
            </c:dLbl>
            <c:dLbl>
              <c:idx val="2"/>
              <c:layout>
                <c:manualLayout>
                  <c:x val="0"/>
                  <c:y val="4.84848484848484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4D5-455E-8532-5FA1A694FD62}"/>
                </c:ext>
              </c:extLst>
            </c:dLbl>
            <c:dLbl>
              <c:idx val="3"/>
              <c:layout>
                <c:manualLayout>
                  <c:x val="0"/>
                  <c:y val="4.979446231192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94D5-455E-8532-5FA1A694FD62}"/>
                </c:ext>
              </c:extLst>
            </c:dLbl>
            <c:dLbl>
              <c:idx val="4"/>
              <c:layout>
                <c:manualLayout>
                  <c:x val="2.4694444444442721E-3"/>
                  <c:y val="5.44892979926804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4D5-455E-8532-5FA1A694FD62}"/>
                </c:ext>
              </c:extLst>
            </c:dLbl>
            <c:dLbl>
              <c:idx val="5"/>
              <c:layout>
                <c:manualLayout>
                  <c:x val="0"/>
                  <c:y val="5.85294443828325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94D5-455E-8532-5FA1A694FD62}"/>
                </c:ext>
              </c:extLst>
            </c:dLbl>
            <c:dLbl>
              <c:idx val="6"/>
              <c:layout>
                <c:manualLayout>
                  <c:x val="0"/>
                  <c:y val="4.8484848484848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4D5-455E-8532-5FA1A694FD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'30【Q11】'!$C$36:$C$38</c:f>
              <c:strCache>
                <c:ptCount val="3"/>
                <c:pt idx="0">
                  <c:v>男性・管理職/総合職(n=180)</c:v>
                </c:pt>
                <c:pt idx="1">
                  <c:v>女性・管理職/総合職(n=82)</c:v>
                </c:pt>
                <c:pt idx="2">
                  <c:v>女性・一般職(n=138)</c:v>
                </c:pt>
              </c:strCache>
            </c:strRef>
          </c:cat>
          <c:val>
            <c:numRef>
              <c:f>'30【Q11】'!$H$36:$H$38</c:f>
              <c:numCache>
                <c:formatCode>0.0_ </c:formatCode>
                <c:ptCount val="3"/>
                <c:pt idx="0">
                  <c:v>0</c:v>
                </c:pt>
                <c:pt idx="1">
                  <c:v>1.2195121951219512</c:v>
                </c:pt>
                <c:pt idx="2">
                  <c:v>2.1739130434782608</c:v>
                </c:pt>
              </c:numCache>
            </c:numRef>
          </c:val>
          <c:extLst>
            <c:ext xmlns:c16="http://schemas.microsoft.com/office/drawing/2014/chart" uri="{C3380CC4-5D6E-409C-BE32-E72D297353CC}">
              <c16:uniqueId val="{00000012-94D5-455E-8532-5FA1A694FD62}"/>
            </c:ext>
          </c:extLst>
        </c:ser>
        <c:ser>
          <c:idx val="5"/>
          <c:order val="5"/>
          <c:tx>
            <c:strRef>
              <c:f>'30【Q11】'!$I$35</c:f>
              <c:strCache>
                <c:ptCount val="1"/>
                <c:pt idx="0">
                  <c:v>その他</c:v>
                </c:pt>
              </c:strCache>
            </c:strRef>
          </c:tx>
          <c:spPr>
            <a:solidFill>
              <a:srgbClr val="ED7D31">
                <a:lumMod val="20000"/>
                <a:lumOff val="80000"/>
              </a:srgbClr>
            </a:solidFill>
            <a:ln>
              <a:solidFill>
                <a:srgbClr val="5B9BD5"/>
              </a:solid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3-94D5-455E-8532-5FA1A694FD62}"/>
                </c:ext>
              </c:extLst>
            </c:dLbl>
            <c:dLbl>
              <c:idx val="1"/>
              <c:delete val="1"/>
              <c:extLst>
                <c:ext xmlns:c15="http://schemas.microsoft.com/office/drawing/2012/chart" uri="{CE6537A1-D6FC-4f65-9D91-7224C49458BB}"/>
                <c:ext xmlns:c16="http://schemas.microsoft.com/office/drawing/2014/chart" uri="{C3380CC4-5D6E-409C-BE32-E72D297353CC}">
                  <c16:uniqueId val="{00000014-94D5-455E-8532-5FA1A694FD62}"/>
                </c:ext>
              </c:extLst>
            </c:dLbl>
            <c:dLbl>
              <c:idx val="2"/>
              <c:delete val="1"/>
              <c:extLst>
                <c:ext xmlns:c15="http://schemas.microsoft.com/office/drawing/2012/chart" uri="{CE6537A1-D6FC-4f65-9D91-7224C49458BB}"/>
                <c:ext xmlns:c16="http://schemas.microsoft.com/office/drawing/2014/chart" uri="{C3380CC4-5D6E-409C-BE32-E72D297353CC}">
                  <c16:uniqueId val="{00000015-94D5-455E-8532-5FA1A694FD62}"/>
                </c:ext>
              </c:extLst>
            </c:dLbl>
            <c:dLbl>
              <c:idx val="3"/>
              <c:delete val="1"/>
              <c:extLst>
                <c:ext xmlns:c15="http://schemas.microsoft.com/office/drawing/2012/chart" uri="{CE6537A1-D6FC-4f65-9D91-7224C49458BB}"/>
                <c:ext xmlns:c16="http://schemas.microsoft.com/office/drawing/2014/chart" uri="{C3380CC4-5D6E-409C-BE32-E72D297353CC}">
                  <c16:uniqueId val="{00000016-94D5-455E-8532-5FA1A694FD62}"/>
                </c:ext>
              </c:extLst>
            </c:dLbl>
            <c:dLbl>
              <c:idx val="4"/>
              <c:delete val="1"/>
              <c:extLst>
                <c:ext xmlns:c15="http://schemas.microsoft.com/office/drawing/2012/chart" uri="{CE6537A1-D6FC-4f65-9D91-7224C49458BB}"/>
                <c:ext xmlns:c16="http://schemas.microsoft.com/office/drawing/2014/chart" uri="{C3380CC4-5D6E-409C-BE32-E72D297353CC}">
                  <c16:uniqueId val="{00000017-94D5-455E-8532-5FA1A694FD62}"/>
                </c:ext>
              </c:extLst>
            </c:dLbl>
            <c:dLbl>
              <c:idx val="5"/>
              <c:delete val="1"/>
              <c:extLst>
                <c:ext xmlns:c15="http://schemas.microsoft.com/office/drawing/2012/chart" uri="{CE6537A1-D6FC-4f65-9D91-7224C49458BB}"/>
                <c:ext xmlns:c16="http://schemas.microsoft.com/office/drawing/2014/chart" uri="{C3380CC4-5D6E-409C-BE32-E72D297353CC}">
                  <c16:uniqueId val="{00000018-94D5-455E-8532-5FA1A694FD62}"/>
                </c:ext>
              </c:extLst>
            </c:dLbl>
            <c:dLbl>
              <c:idx val="6"/>
              <c:layout>
                <c:manualLayout>
                  <c:x val="4.9389197571371897E-3"/>
                  <c:y val="-4.04037222619899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94D5-455E-8532-5FA1A694FD6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'30【Q11】'!$C$36:$C$38</c:f>
              <c:strCache>
                <c:ptCount val="3"/>
                <c:pt idx="0">
                  <c:v>男性・管理職/総合職(n=180)</c:v>
                </c:pt>
                <c:pt idx="1">
                  <c:v>女性・管理職/総合職(n=82)</c:v>
                </c:pt>
                <c:pt idx="2">
                  <c:v>女性・一般職(n=138)</c:v>
                </c:pt>
              </c:strCache>
            </c:strRef>
          </c:cat>
          <c:val>
            <c:numRef>
              <c:f>'30【Q11】'!$I$36:$I$38</c:f>
              <c:numCache>
                <c:formatCode>0.0_ </c:formatCode>
                <c:ptCount val="3"/>
                <c:pt idx="0">
                  <c:v>0</c:v>
                </c:pt>
                <c:pt idx="1">
                  <c:v>0</c:v>
                </c:pt>
                <c:pt idx="2">
                  <c:v>0</c:v>
                </c:pt>
              </c:numCache>
            </c:numRef>
          </c:val>
          <c:extLst>
            <c:ext xmlns:c16="http://schemas.microsoft.com/office/drawing/2014/chart" uri="{C3380CC4-5D6E-409C-BE32-E72D297353CC}">
              <c16:uniqueId val="{0000001A-94D5-455E-8532-5FA1A694FD62}"/>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92784888252604769"/>
          <c:w val="0.99840648148148148"/>
          <c:h val="7.21511174739521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'31【Q12】'!$F$30:$G$30</c:f>
              <c:numCache>
                <c:formatCode>0.0_ </c:formatCode>
                <c:ptCount val="2"/>
                <c:pt idx="0">
                  <c:v>75.177304964539005</c:v>
                </c:pt>
                <c:pt idx="1">
                  <c:v>24.822695035460992</c:v>
                </c:pt>
              </c:numCache>
            </c:numRef>
          </c:val>
          <c:extLst>
            <c:ext xmlns:c16="http://schemas.microsoft.com/office/drawing/2014/chart" uri="{C3380CC4-5D6E-409C-BE32-E72D297353CC}">
              <c16:uniqueId val="{00000005-5020-4D09-A474-9F3CC9F27739}"/>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'31【Q12】'!$F$28</c:f>
              <c:strCache>
                <c:ptCount val="1"/>
                <c:pt idx="0">
                  <c:v>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'31【Q12】'!$F$30:$F$33</c:f>
              <c:numCache>
                <c:formatCode>0.0_ </c:formatCode>
                <c:ptCount val="4"/>
                <c:pt idx="0">
                  <c:v>75.177304964539005</c:v>
                </c:pt>
                <c:pt idx="1">
                  <c:v>91.111111111111114</c:v>
                </c:pt>
                <c:pt idx="2">
                  <c:v>56.09756097560976</c:v>
                </c:pt>
                <c:pt idx="3">
                  <c:v>63.04347826086957</c:v>
                </c:pt>
              </c:numCache>
            </c:numRef>
          </c:val>
          <c:extLst>
            <c:ext xmlns:c16="http://schemas.microsoft.com/office/drawing/2014/chart" uri="{C3380CC4-5D6E-409C-BE32-E72D297353CC}">
              <c16:uniqueId val="{00000001-E585-446D-870C-5732AF034956}"/>
            </c:ext>
          </c:extLst>
        </c:ser>
        <c:ser>
          <c:idx val="1"/>
          <c:order val="1"/>
          <c:tx>
            <c:strRef>
              <c:f>'31【Q12】'!$G$28</c:f>
              <c:strCache>
                <c:ptCount val="1"/>
                <c:pt idx="0">
                  <c:v>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'31【Q12】'!$G$30:$G$33</c:f>
              <c:numCache>
                <c:formatCode>0.0_ </c:formatCode>
                <c:ptCount val="4"/>
                <c:pt idx="0">
                  <c:v>24.822695035460992</c:v>
                </c:pt>
                <c:pt idx="1">
                  <c:v>8.8888888888888893</c:v>
                </c:pt>
                <c:pt idx="2">
                  <c:v>43.902439024390247</c:v>
                </c:pt>
                <c:pt idx="3">
                  <c:v>36.95652173913043</c:v>
                </c:pt>
              </c:numCache>
            </c:numRef>
          </c:val>
          <c:extLst>
            <c:ext xmlns:c16="http://schemas.microsoft.com/office/drawing/2014/chart" uri="{C3380CC4-5D6E-409C-BE32-E72D297353CC}">
              <c16:uniqueId val="{00000002-E585-446D-870C-5732AF034956}"/>
            </c:ext>
          </c:extLst>
        </c:ser>
        <c:dLbls>
          <c:showLegendKey val="0"/>
          <c:showVal val="0"/>
          <c:showCatName val="0"/>
          <c:showSerName val="0"/>
          <c:showPercent val="0"/>
          <c:showBubbleSize val="0"/>
        </c:dLbls>
        <c:gapWidth val="30"/>
        <c:overlap val="100"/>
        <c:axId val="1725099904"/>
        <c:axId val="1725103232"/>
      </c:barChart>
      <c:catAx>
        <c:axId val="1725099904"/>
        <c:scaling>
          <c:orientation val="maxMin"/>
        </c:scaling>
        <c:delete val="1"/>
        <c:axPos val="l"/>
        <c:majorTickMark val="out"/>
        <c:minorTickMark val="none"/>
        <c:tickLblPos val="nextTo"/>
        <c:crossAx val="1725103232"/>
        <c:crosses val="autoZero"/>
        <c:auto val="1"/>
        <c:lblAlgn val="ctr"/>
        <c:lblOffset val="100"/>
        <c:tickLblSkip val="3"/>
        <c:tickMarkSkip val="1"/>
        <c:noMultiLvlLbl val="0"/>
      </c:catAx>
      <c:valAx>
        <c:axId val="1725103232"/>
        <c:scaling>
          <c:orientation val="minMax"/>
          <c:min val="0"/>
        </c:scaling>
        <c:delete val="1"/>
        <c:axPos val="t"/>
        <c:numFmt formatCode="0%" sourceLinked="1"/>
        <c:majorTickMark val="out"/>
        <c:minorTickMark val="none"/>
        <c:tickLblPos val="nextTo"/>
        <c:crossAx val="1725099904"/>
        <c:crossesAt val="1"/>
        <c:crossBetween val="between"/>
      </c:valAx>
      <c:spPr>
        <a:noFill/>
        <a:ln w="25400">
          <a:noFill/>
        </a:ln>
      </c:spPr>
    </c:plotArea>
    <c:legend>
      <c:legendPos val="t"/>
      <c:layout>
        <c:manualLayout>
          <c:xMode val="edge"/>
          <c:yMode val="edge"/>
          <c:x val="0.35782382308029903"/>
          <c:y val="0.44648329196673409"/>
          <c:w val="0.2430163988250538"/>
          <c:h val="6.9750871305021292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238722222222221"/>
          <c:y val="7.5363493234223741E-2"/>
          <c:w val="0.74233499999999997"/>
          <c:h val="0.84401527081842043"/>
        </c:manualLayout>
      </c:layout>
      <c:barChart>
        <c:barDir val="bar"/>
        <c:grouping val="percentStacked"/>
        <c:varyColors val="0"/>
        <c:ser>
          <c:idx val="0"/>
          <c:order val="0"/>
          <c:tx>
            <c:strRef>
              <c:f>'31【Q12】'!$D$35</c:f>
              <c:strCache>
                <c:ptCount val="1"/>
                <c:pt idx="0">
                  <c:v>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'31【Q12】'!$C$36:$C$38</c:f>
              <c:strCache>
                <c:ptCount val="3"/>
                <c:pt idx="0">
                  <c:v>男性・管理職/総合職(n=180)</c:v>
                </c:pt>
                <c:pt idx="1">
                  <c:v>女性・管理職/総合職(n=82)</c:v>
                </c:pt>
                <c:pt idx="2">
                  <c:v>女性・一般職(n=138)</c:v>
                </c:pt>
              </c:strCache>
            </c:strRef>
          </c:cat>
          <c:val>
            <c:numRef>
              <c:f>'31【Q12】'!$D$36:$D$38</c:f>
              <c:numCache>
                <c:formatCode>0.0_ </c:formatCode>
                <c:ptCount val="3"/>
                <c:pt idx="0">
                  <c:v>91.111111111111114</c:v>
                </c:pt>
                <c:pt idx="1">
                  <c:v>56.09756097560976</c:v>
                </c:pt>
                <c:pt idx="2">
                  <c:v>63.04347826086957</c:v>
                </c:pt>
              </c:numCache>
            </c:numRef>
          </c:val>
          <c:extLst>
            <c:ext xmlns:c16="http://schemas.microsoft.com/office/drawing/2014/chart" uri="{C3380CC4-5D6E-409C-BE32-E72D297353CC}">
              <c16:uniqueId val="{00000000-3241-4E4F-B963-28AF28BE51E9}"/>
            </c:ext>
          </c:extLst>
        </c:ser>
        <c:ser>
          <c:idx val="1"/>
          <c:order val="1"/>
          <c:tx>
            <c:strRef>
              <c:f>'31【Q12】'!$E$35</c:f>
              <c:strCache>
                <c:ptCount val="1"/>
                <c:pt idx="0">
                  <c:v>いない</c:v>
                </c:pt>
              </c:strCache>
            </c:strRef>
          </c:tx>
          <c:spPr>
            <a:solidFill>
              <a:schemeClr val="accent1">
                <a:lumMod val="20000"/>
                <a:lumOff val="80000"/>
              </a:schemeClr>
            </a:solidFill>
            <a:ln>
              <a:solidFill>
                <a:schemeClr val="accent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241-4E4F-B963-28AF28BE51E9}"/>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241-4E4F-B963-28AF28BE51E9}"/>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241-4E4F-B963-28AF28BE51E9}"/>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241-4E4F-B963-28AF28BE51E9}"/>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241-4E4F-B963-28AF28BE51E9}"/>
                </c:ext>
              </c:extLst>
            </c:dLbl>
            <c:dLbl>
              <c:idx val="5"/>
              <c:layout>
                <c:manualLayout>
                  <c:x val="-1.7246714344731083E-16"/>
                  <c:y val="-5.316048280300451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241-4E4F-B963-28AF28BE51E9}"/>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241-4E4F-B963-28AF28BE51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'31【Q12】'!$C$36:$C$38</c:f>
              <c:strCache>
                <c:ptCount val="3"/>
                <c:pt idx="0">
                  <c:v>男性・管理職/総合職(n=180)</c:v>
                </c:pt>
                <c:pt idx="1">
                  <c:v>女性・管理職/総合職(n=82)</c:v>
                </c:pt>
                <c:pt idx="2">
                  <c:v>女性・一般職(n=138)</c:v>
                </c:pt>
              </c:strCache>
            </c:strRef>
          </c:cat>
          <c:val>
            <c:numRef>
              <c:f>'31【Q12】'!$E$36:$E$38</c:f>
              <c:numCache>
                <c:formatCode>0.0_ </c:formatCode>
                <c:ptCount val="3"/>
                <c:pt idx="0">
                  <c:v>8.8888888888888893</c:v>
                </c:pt>
                <c:pt idx="1">
                  <c:v>43.902439024390247</c:v>
                </c:pt>
                <c:pt idx="2">
                  <c:v>36.95652173913043</c:v>
                </c:pt>
              </c:numCache>
            </c:numRef>
          </c:val>
          <c:extLst>
            <c:ext xmlns:c16="http://schemas.microsoft.com/office/drawing/2014/chart" uri="{C3380CC4-5D6E-409C-BE32-E72D297353CC}">
              <c16:uniqueId val="{00000008-3241-4E4F-B963-28AF28BE51E9}"/>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92784888252604769"/>
          <c:w val="0.99840648148148148"/>
          <c:h val="7.21511174739521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'32【Q13】'!$F$30:$H$30</c:f>
              <c:numCache>
                <c:formatCode>0.0_ </c:formatCode>
                <c:ptCount val="3"/>
                <c:pt idx="0">
                  <c:v>20.440251572327046</c:v>
                </c:pt>
                <c:pt idx="1">
                  <c:v>42.138364779874216</c:v>
                </c:pt>
                <c:pt idx="2">
                  <c:v>37.421383647798741</c:v>
                </c:pt>
              </c:numCache>
            </c:numRef>
          </c:val>
          <c:extLst>
            <c:ext xmlns:c16="http://schemas.microsoft.com/office/drawing/2014/chart" uri="{C3380CC4-5D6E-409C-BE32-E72D297353CC}">
              <c16:uniqueId val="{00000005-6A71-43D7-8D38-0F86DF5A2DFB}"/>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8401378992580042E-2"/>
          <c:y val="5.1368424837306297E-2"/>
          <c:w val="0.94492216120090977"/>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'3【SQ2】'!$F$30:$L$30</c:f>
              <c:numCache>
                <c:formatCode>0.0_ </c:formatCode>
                <c:ptCount val="7"/>
                <c:pt idx="0">
                  <c:v>61.465721040189123</c:v>
                </c:pt>
                <c:pt idx="1">
                  <c:v>7.8014184397163122</c:v>
                </c:pt>
                <c:pt idx="2">
                  <c:v>30.49645390070922</c:v>
                </c:pt>
                <c:pt idx="3">
                  <c:v>0</c:v>
                </c:pt>
                <c:pt idx="4">
                  <c:v>0.2364066193853428</c:v>
                </c:pt>
                <c:pt idx="5">
                  <c:v>0</c:v>
                </c:pt>
                <c:pt idx="6">
                  <c:v>0</c:v>
                </c:pt>
              </c:numCache>
            </c:numRef>
          </c:val>
          <c:extLst>
            <c:ext xmlns:c16="http://schemas.microsoft.com/office/drawing/2014/chart" uri="{C3380CC4-5D6E-409C-BE32-E72D297353CC}">
              <c16:uniqueId val="{00000005-E8A1-4E1F-919A-2D0683540C2E}"/>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'32【Q13】'!$F$28</c:f>
              <c:strCache>
                <c:ptCount val="1"/>
                <c:pt idx="0">
                  <c:v>正社員として働いている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'32【Q13】'!$F$30:$F$33</c:f>
              <c:numCache>
                <c:formatCode>0.0_ </c:formatCode>
                <c:ptCount val="4"/>
                <c:pt idx="0">
                  <c:v>20.440251572327046</c:v>
                </c:pt>
                <c:pt idx="1">
                  <c:v>13.414634146341465</c:v>
                </c:pt>
                <c:pt idx="2">
                  <c:v>34.782608695652172</c:v>
                </c:pt>
                <c:pt idx="3">
                  <c:v>25.287356321839084</c:v>
                </c:pt>
              </c:numCache>
            </c:numRef>
          </c:val>
          <c:extLst>
            <c:ext xmlns:c16="http://schemas.microsoft.com/office/drawing/2014/chart" uri="{C3380CC4-5D6E-409C-BE32-E72D297353CC}">
              <c16:uniqueId val="{00000001-A02F-4B0A-8AAE-1A710B5CD100}"/>
            </c:ext>
          </c:extLst>
        </c:ser>
        <c:ser>
          <c:idx val="1"/>
          <c:order val="1"/>
          <c:tx>
            <c:strRef>
              <c:f>'32【Q13】'!$G$28</c:f>
              <c:strCache>
                <c:ptCount val="1"/>
                <c:pt idx="0">
                  <c:v>正社員以外として働いている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'32【Q13】'!$G$30:$G$33</c:f>
              <c:numCache>
                <c:formatCode>0.0_ </c:formatCode>
                <c:ptCount val="4"/>
                <c:pt idx="0">
                  <c:v>42.138364779874216</c:v>
                </c:pt>
                <c:pt idx="1">
                  <c:v>39.024390243902438</c:v>
                </c:pt>
                <c:pt idx="2">
                  <c:v>34.782608695652172</c:v>
                </c:pt>
                <c:pt idx="3">
                  <c:v>51.724137931034484</c:v>
                </c:pt>
              </c:numCache>
            </c:numRef>
          </c:val>
          <c:extLst>
            <c:ext xmlns:c16="http://schemas.microsoft.com/office/drawing/2014/chart" uri="{C3380CC4-5D6E-409C-BE32-E72D297353CC}">
              <c16:uniqueId val="{00000002-A02F-4B0A-8AAE-1A710B5CD100}"/>
            </c:ext>
          </c:extLst>
        </c:ser>
        <c:ser>
          <c:idx val="2"/>
          <c:order val="2"/>
          <c:tx>
            <c:strRef>
              <c:f>'32【Q13】'!$H$28</c:f>
              <c:strCache>
                <c:ptCount val="1"/>
                <c:pt idx="0">
                  <c:v>今は働いていない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'32【Q13】'!$H$30:$H$33</c:f>
              <c:numCache>
                <c:formatCode>0.0_ </c:formatCode>
                <c:ptCount val="4"/>
                <c:pt idx="0">
                  <c:v>37.421383647798741</c:v>
                </c:pt>
                <c:pt idx="1">
                  <c:v>47.560975609756099</c:v>
                </c:pt>
                <c:pt idx="2">
                  <c:v>30.434782608695656</c:v>
                </c:pt>
                <c:pt idx="3">
                  <c:v>22.988505747126435</c:v>
                </c:pt>
              </c:numCache>
            </c:numRef>
          </c:val>
          <c:extLst>
            <c:ext xmlns:c16="http://schemas.microsoft.com/office/drawing/2014/chart" uri="{C3380CC4-5D6E-409C-BE32-E72D297353CC}">
              <c16:uniqueId val="{00000003-A02F-4B0A-8AAE-1A710B5CD100}"/>
            </c:ext>
          </c:extLst>
        </c:ser>
        <c:dLbls>
          <c:showLegendKey val="0"/>
          <c:showVal val="0"/>
          <c:showCatName val="0"/>
          <c:showSerName val="0"/>
          <c:showPercent val="0"/>
          <c:showBubbleSize val="0"/>
        </c:dLbls>
        <c:gapWidth val="30"/>
        <c:overlap val="100"/>
        <c:axId val="1725111552"/>
        <c:axId val="1725095744"/>
      </c:barChart>
      <c:catAx>
        <c:axId val="1725111552"/>
        <c:scaling>
          <c:orientation val="maxMin"/>
        </c:scaling>
        <c:delete val="1"/>
        <c:axPos val="l"/>
        <c:majorTickMark val="out"/>
        <c:minorTickMark val="none"/>
        <c:tickLblPos val="nextTo"/>
        <c:crossAx val="1725095744"/>
        <c:crosses val="autoZero"/>
        <c:auto val="1"/>
        <c:lblAlgn val="ctr"/>
        <c:lblOffset val="100"/>
        <c:tickLblSkip val="3"/>
        <c:tickMarkSkip val="1"/>
        <c:noMultiLvlLbl val="0"/>
      </c:catAx>
      <c:valAx>
        <c:axId val="1725095744"/>
        <c:scaling>
          <c:orientation val="minMax"/>
          <c:min val="0"/>
        </c:scaling>
        <c:delete val="1"/>
        <c:axPos val="t"/>
        <c:numFmt formatCode="0%" sourceLinked="1"/>
        <c:majorTickMark val="out"/>
        <c:minorTickMark val="none"/>
        <c:tickLblPos val="nextTo"/>
        <c:crossAx val="1725111552"/>
        <c:crossesAt val="1"/>
        <c:crossBetween val="between"/>
      </c:valAx>
      <c:spPr>
        <a:noFill/>
        <a:ln w="25400">
          <a:noFill/>
        </a:ln>
      </c:spPr>
    </c:plotArea>
    <c:legend>
      <c:legendPos val="t"/>
      <c:layout>
        <c:manualLayout>
          <c:xMode val="edge"/>
          <c:yMode val="edge"/>
          <c:x val="8.8616109138583143E-2"/>
          <c:y val="0.38247205095051995"/>
          <c:w val="0.7856412661745652"/>
          <c:h val="0.1337158216842952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3212444444444444"/>
          <c:y val="8.1744313210848657E-2"/>
          <c:w val="0.79279999999999995"/>
          <c:h val="0.84401527081842043"/>
        </c:manualLayout>
      </c:layout>
      <c:barChart>
        <c:barDir val="bar"/>
        <c:grouping val="percentStacked"/>
        <c:varyColors val="0"/>
        <c:ser>
          <c:idx val="0"/>
          <c:order val="0"/>
          <c:tx>
            <c:strRef>
              <c:f>'32【Q13】'!$D$35</c:f>
              <c:strCache>
                <c:ptCount val="1"/>
                <c:pt idx="0">
                  <c:v>正社員として働いている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'32【Q13】'!$C$36:$C$38</c:f>
              <c:strCache>
                <c:ptCount val="3"/>
                <c:pt idx="0">
                  <c:v>男性・管理職/総合職(n=164)</c:v>
                </c:pt>
                <c:pt idx="1">
                  <c:v>女性・管理職/総合職(n=46)</c:v>
                </c:pt>
                <c:pt idx="2">
                  <c:v>女性・一般職(n=87)</c:v>
                </c:pt>
              </c:strCache>
            </c:strRef>
          </c:cat>
          <c:val>
            <c:numRef>
              <c:f>'32【Q13】'!$D$36:$D$38</c:f>
              <c:numCache>
                <c:formatCode>0.0_ </c:formatCode>
                <c:ptCount val="3"/>
                <c:pt idx="0">
                  <c:v>13.414634146341465</c:v>
                </c:pt>
                <c:pt idx="1">
                  <c:v>34.782608695652172</c:v>
                </c:pt>
                <c:pt idx="2">
                  <c:v>25.287356321839084</c:v>
                </c:pt>
              </c:numCache>
            </c:numRef>
          </c:val>
          <c:extLst>
            <c:ext xmlns:c16="http://schemas.microsoft.com/office/drawing/2014/chart" uri="{C3380CC4-5D6E-409C-BE32-E72D297353CC}">
              <c16:uniqueId val="{00000000-9388-47EC-AB94-11B93A8B185B}"/>
            </c:ext>
          </c:extLst>
        </c:ser>
        <c:ser>
          <c:idx val="1"/>
          <c:order val="1"/>
          <c:tx>
            <c:strRef>
              <c:f>'32【Q13】'!$E$35</c:f>
              <c:strCache>
                <c:ptCount val="1"/>
                <c:pt idx="0">
                  <c:v>正社員以外として働いている</c:v>
                </c:pt>
              </c:strCache>
            </c:strRef>
          </c:tx>
          <c:spPr>
            <a:solidFill>
              <a:schemeClr val="accent1">
                <a:lumMod val="20000"/>
                <a:lumOff val="80000"/>
              </a:schemeClr>
            </a:solidFill>
            <a:ln>
              <a:solidFill>
                <a:schemeClr val="accent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88-47EC-AB94-11B93A8B185B}"/>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388-47EC-AB94-11B93A8B185B}"/>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388-47EC-AB94-11B93A8B185B}"/>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388-47EC-AB94-11B93A8B185B}"/>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388-47EC-AB94-11B93A8B185B}"/>
                </c:ext>
              </c:extLst>
            </c:dLbl>
            <c:dLbl>
              <c:idx val="5"/>
              <c:layout>
                <c:manualLayout>
                  <c:x val="-2.3518518518518519E-3"/>
                  <c:y val="9.682123067949839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88-47EC-AB94-11B93A8B185B}"/>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88-47EC-AB94-11B93A8B185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'32【Q13】'!$C$36:$C$38</c:f>
              <c:strCache>
                <c:ptCount val="3"/>
                <c:pt idx="0">
                  <c:v>男性・管理職/総合職(n=164)</c:v>
                </c:pt>
                <c:pt idx="1">
                  <c:v>女性・管理職/総合職(n=46)</c:v>
                </c:pt>
                <c:pt idx="2">
                  <c:v>女性・一般職(n=87)</c:v>
                </c:pt>
              </c:strCache>
            </c:strRef>
          </c:cat>
          <c:val>
            <c:numRef>
              <c:f>'32【Q13】'!$E$36:$E$38</c:f>
              <c:numCache>
                <c:formatCode>0.0_ </c:formatCode>
                <c:ptCount val="3"/>
                <c:pt idx="0">
                  <c:v>39.024390243902438</c:v>
                </c:pt>
                <c:pt idx="1">
                  <c:v>34.782608695652172</c:v>
                </c:pt>
                <c:pt idx="2">
                  <c:v>51.724137931034484</c:v>
                </c:pt>
              </c:numCache>
            </c:numRef>
          </c:val>
          <c:extLst>
            <c:ext xmlns:c16="http://schemas.microsoft.com/office/drawing/2014/chart" uri="{C3380CC4-5D6E-409C-BE32-E72D297353CC}">
              <c16:uniqueId val="{00000008-9388-47EC-AB94-11B93A8B185B}"/>
            </c:ext>
          </c:extLst>
        </c:ser>
        <c:ser>
          <c:idx val="2"/>
          <c:order val="2"/>
          <c:tx>
            <c:strRef>
              <c:f>'32【Q13】'!$F$35</c:f>
              <c:strCache>
                <c:ptCount val="1"/>
                <c:pt idx="0">
                  <c:v>今は働いていない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'32【Q13】'!$C$36:$C$38</c:f>
              <c:strCache>
                <c:ptCount val="3"/>
                <c:pt idx="0">
                  <c:v>男性・管理職/総合職(n=164)</c:v>
                </c:pt>
                <c:pt idx="1">
                  <c:v>女性・管理職/総合職(n=46)</c:v>
                </c:pt>
                <c:pt idx="2">
                  <c:v>女性・一般職(n=87)</c:v>
                </c:pt>
              </c:strCache>
            </c:strRef>
          </c:cat>
          <c:val>
            <c:numRef>
              <c:f>'32【Q13】'!$F$36:$F$38</c:f>
              <c:numCache>
                <c:formatCode>0.0_ </c:formatCode>
                <c:ptCount val="3"/>
                <c:pt idx="0">
                  <c:v>47.560975609756099</c:v>
                </c:pt>
                <c:pt idx="1">
                  <c:v>30.434782608695656</c:v>
                </c:pt>
                <c:pt idx="2">
                  <c:v>22.988505747126435</c:v>
                </c:pt>
              </c:numCache>
            </c:numRef>
          </c:val>
          <c:extLst>
            <c:ext xmlns:c16="http://schemas.microsoft.com/office/drawing/2014/chart" uri="{C3380CC4-5D6E-409C-BE32-E72D297353CC}">
              <c16:uniqueId val="{00000009-9388-47EC-AB94-11B93A8B185B}"/>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92784888252604769"/>
          <c:w val="0.99840648148148148"/>
          <c:h val="7.21511174739521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4.8192771084337352E-2"/>
          <c:y val="5.1368424837306297E-2"/>
          <c:w val="0.8558062169939602"/>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'33【Q14】'!$F$30:$G$30</c:f>
              <c:numCache>
                <c:formatCode>0.0_ </c:formatCode>
                <c:ptCount val="2"/>
                <c:pt idx="0">
                  <c:v>65.957446808510639</c:v>
                </c:pt>
                <c:pt idx="1">
                  <c:v>34.042553191489361</c:v>
                </c:pt>
              </c:numCache>
            </c:numRef>
          </c:val>
          <c:extLst>
            <c:ext xmlns:c16="http://schemas.microsoft.com/office/drawing/2014/chart" uri="{C3380CC4-5D6E-409C-BE32-E72D297353CC}">
              <c16:uniqueId val="{00000005-4688-4E0E-9E96-DB78C5C7D989}"/>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'33【Q14】'!$F$28</c:f>
              <c:strCache>
                <c:ptCount val="1"/>
                <c:pt idx="0">
                  <c:v>いる【　　　】人</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'33【Q14】'!$F$30:$F$33</c:f>
              <c:numCache>
                <c:formatCode>0.0_ </c:formatCode>
                <c:ptCount val="4"/>
                <c:pt idx="0">
                  <c:v>65.957446808510639</c:v>
                </c:pt>
                <c:pt idx="1">
                  <c:v>71.111111111111114</c:v>
                </c:pt>
                <c:pt idx="2">
                  <c:v>63.414634146341463</c:v>
                </c:pt>
                <c:pt idx="3">
                  <c:v>60.144927536231883</c:v>
                </c:pt>
              </c:numCache>
            </c:numRef>
          </c:val>
          <c:extLst>
            <c:ext xmlns:c16="http://schemas.microsoft.com/office/drawing/2014/chart" uri="{C3380CC4-5D6E-409C-BE32-E72D297353CC}">
              <c16:uniqueId val="{00000001-51EA-4EF1-9736-5F6CF1E404FE}"/>
            </c:ext>
          </c:extLst>
        </c:ser>
        <c:ser>
          <c:idx val="1"/>
          <c:order val="1"/>
          <c:tx>
            <c:strRef>
              <c:f>'33【Q14】'!$G$28</c:f>
              <c:strCache>
                <c:ptCount val="1"/>
                <c:pt idx="0">
                  <c:v>いない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'33【Q14】'!$G$30:$G$33</c:f>
              <c:numCache>
                <c:formatCode>0.0_ </c:formatCode>
                <c:ptCount val="4"/>
                <c:pt idx="0">
                  <c:v>34.042553191489361</c:v>
                </c:pt>
                <c:pt idx="1">
                  <c:v>28.888888888888886</c:v>
                </c:pt>
                <c:pt idx="2">
                  <c:v>36.585365853658537</c:v>
                </c:pt>
                <c:pt idx="3">
                  <c:v>39.855072463768117</c:v>
                </c:pt>
              </c:numCache>
            </c:numRef>
          </c:val>
          <c:extLst>
            <c:ext xmlns:c16="http://schemas.microsoft.com/office/drawing/2014/chart" uri="{C3380CC4-5D6E-409C-BE32-E72D297353CC}">
              <c16:uniqueId val="{00000002-51EA-4EF1-9736-5F6CF1E404FE}"/>
            </c:ext>
          </c:extLst>
        </c:ser>
        <c:dLbls>
          <c:showLegendKey val="0"/>
          <c:showVal val="0"/>
          <c:showCatName val="0"/>
          <c:showSerName val="0"/>
          <c:showPercent val="0"/>
          <c:showBubbleSize val="0"/>
        </c:dLbls>
        <c:gapWidth val="30"/>
        <c:overlap val="100"/>
        <c:axId val="1725100736"/>
        <c:axId val="1725101152"/>
      </c:barChart>
      <c:catAx>
        <c:axId val="1725100736"/>
        <c:scaling>
          <c:orientation val="maxMin"/>
        </c:scaling>
        <c:delete val="1"/>
        <c:axPos val="l"/>
        <c:majorTickMark val="out"/>
        <c:minorTickMark val="none"/>
        <c:tickLblPos val="nextTo"/>
        <c:crossAx val="1725101152"/>
        <c:crosses val="autoZero"/>
        <c:auto val="1"/>
        <c:lblAlgn val="ctr"/>
        <c:lblOffset val="100"/>
        <c:tickLblSkip val="3"/>
        <c:tickMarkSkip val="1"/>
        <c:noMultiLvlLbl val="0"/>
      </c:catAx>
      <c:valAx>
        <c:axId val="1725101152"/>
        <c:scaling>
          <c:orientation val="minMax"/>
          <c:min val="0"/>
        </c:scaling>
        <c:delete val="1"/>
        <c:axPos val="t"/>
        <c:numFmt formatCode="0%" sourceLinked="1"/>
        <c:majorTickMark val="out"/>
        <c:minorTickMark val="none"/>
        <c:tickLblPos val="nextTo"/>
        <c:crossAx val="1725100736"/>
        <c:crossesAt val="1"/>
        <c:crossBetween val="between"/>
      </c:valAx>
      <c:spPr>
        <a:noFill/>
        <a:ln w="25400">
          <a:noFill/>
        </a:ln>
      </c:spPr>
    </c:plotArea>
    <c:legend>
      <c:legendPos val="t"/>
      <c:layout>
        <c:manualLayout>
          <c:xMode val="edge"/>
          <c:yMode val="edge"/>
          <c:x val="0.2870384203146023"/>
          <c:y val="0.44648329196673409"/>
          <c:w val="0.38569403321978646"/>
          <c:h val="6.9750871305021292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806037037037038"/>
          <c:y val="7.9197963890877271E-2"/>
          <c:w val="0.74105925925925931"/>
          <c:h val="0.84401527081842043"/>
        </c:manualLayout>
      </c:layout>
      <c:barChart>
        <c:barDir val="bar"/>
        <c:grouping val="percentStacked"/>
        <c:varyColors val="0"/>
        <c:ser>
          <c:idx val="0"/>
          <c:order val="0"/>
          <c:tx>
            <c:strRef>
              <c:f>'33【Q14】'!$D$35</c:f>
              <c:strCache>
                <c:ptCount val="1"/>
                <c:pt idx="0">
                  <c:v>いる【　　　】人</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'33【Q14】'!$C$36:$C$38</c:f>
              <c:strCache>
                <c:ptCount val="3"/>
                <c:pt idx="0">
                  <c:v>男性・管理職/総合職(n=180)</c:v>
                </c:pt>
                <c:pt idx="1">
                  <c:v>女性・管理職/総合職(n=82)</c:v>
                </c:pt>
                <c:pt idx="2">
                  <c:v>女性・一般職(n=138)</c:v>
                </c:pt>
              </c:strCache>
            </c:strRef>
          </c:cat>
          <c:val>
            <c:numRef>
              <c:f>'33【Q14】'!$D$36:$D$38</c:f>
              <c:numCache>
                <c:formatCode>0.0_ </c:formatCode>
                <c:ptCount val="3"/>
                <c:pt idx="0">
                  <c:v>71.111111111111114</c:v>
                </c:pt>
                <c:pt idx="1">
                  <c:v>63.414634146341463</c:v>
                </c:pt>
                <c:pt idx="2">
                  <c:v>60.144927536231883</c:v>
                </c:pt>
              </c:numCache>
            </c:numRef>
          </c:val>
          <c:extLst>
            <c:ext xmlns:c16="http://schemas.microsoft.com/office/drawing/2014/chart" uri="{C3380CC4-5D6E-409C-BE32-E72D297353CC}">
              <c16:uniqueId val="{00000000-B81A-47E3-BE09-A059657AFF0E}"/>
            </c:ext>
          </c:extLst>
        </c:ser>
        <c:ser>
          <c:idx val="1"/>
          <c:order val="1"/>
          <c:tx>
            <c:strRef>
              <c:f>'33【Q14】'!$E$35</c:f>
              <c:strCache>
                <c:ptCount val="1"/>
                <c:pt idx="0">
                  <c:v>いない</c:v>
                </c:pt>
              </c:strCache>
            </c:strRef>
          </c:tx>
          <c:spPr>
            <a:solidFill>
              <a:schemeClr val="accent1">
                <a:lumMod val="20000"/>
                <a:lumOff val="80000"/>
              </a:schemeClr>
            </a:solidFill>
            <a:ln>
              <a:solidFill>
                <a:schemeClr val="accent1"/>
              </a:solid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81A-47E3-BE09-A059657AFF0E}"/>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81A-47E3-BE09-A059657AFF0E}"/>
                </c:ext>
              </c:extLst>
            </c:dLbl>
            <c:dLbl>
              <c:idx val="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81A-47E3-BE09-A059657AFF0E}"/>
                </c:ext>
              </c:extLst>
            </c:dLbl>
            <c:dLbl>
              <c:idx val="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81A-47E3-BE09-A059657AFF0E}"/>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81A-47E3-BE09-A059657AFF0E}"/>
                </c:ext>
              </c:extLst>
            </c:dLbl>
            <c:dLbl>
              <c:idx val="5"/>
              <c:layout>
                <c:manualLayout>
                  <c:x val="0"/>
                  <c:y val="-2.95038205548521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81A-47E3-BE09-A059657AFF0E}"/>
                </c:ext>
              </c:extLst>
            </c:dLbl>
            <c:dLbl>
              <c:idx val="6"/>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81A-47E3-BE09-A059657AFF0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'33【Q14】'!$C$36:$C$38</c:f>
              <c:strCache>
                <c:ptCount val="3"/>
                <c:pt idx="0">
                  <c:v>男性・管理職/総合職(n=180)</c:v>
                </c:pt>
                <c:pt idx="1">
                  <c:v>女性・管理職/総合職(n=82)</c:v>
                </c:pt>
                <c:pt idx="2">
                  <c:v>女性・一般職(n=138)</c:v>
                </c:pt>
              </c:strCache>
            </c:strRef>
          </c:cat>
          <c:val>
            <c:numRef>
              <c:f>'33【Q14】'!$E$36:$E$38</c:f>
              <c:numCache>
                <c:formatCode>0.0_ </c:formatCode>
                <c:ptCount val="3"/>
                <c:pt idx="0">
                  <c:v>28.888888888888886</c:v>
                </c:pt>
                <c:pt idx="1">
                  <c:v>36.585365853658537</c:v>
                </c:pt>
                <c:pt idx="2">
                  <c:v>39.855072463768117</c:v>
                </c:pt>
              </c:numCache>
            </c:numRef>
          </c:val>
          <c:extLst>
            <c:ext xmlns:c16="http://schemas.microsoft.com/office/drawing/2014/chart" uri="{C3380CC4-5D6E-409C-BE32-E72D297353CC}">
              <c16:uniqueId val="{00000008-B81A-47E3-BE09-A059657AFF0E}"/>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92784888252604769"/>
          <c:w val="0.99840648148148148"/>
          <c:h val="7.215111747395211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9.8643649815043158E-3"/>
          <c:y val="5.1368424837306297E-2"/>
          <c:w val="0.97047137295261043"/>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'35【Q15】'!$F$30:$S$30</c:f>
              <c:numCache>
                <c:formatCode>0.0_ </c:formatCode>
                <c:ptCount val="14"/>
                <c:pt idx="0">
                  <c:v>7.328605200945626</c:v>
                </c:pt>
                <c:pt idx="1">
                  <c:v>12.76595744680851</c:v>
                </c:pt>
                <c:pt idx="2">
                  <c:v>18.203309692671397</c:v>
                </c:pt>
                <c:pt idx="3">
                  <c:v>17.257683215130022</c:v>
                </c:pt>
                <c:pt idx="4">
                  <c:v>10.16548463356974</c:v>
                </c:pt>
                <c:pt idx="5">
                  <c:v>6.1465721040189125</c:v>
                </c:pt>
                <c:pt idx="6">
                  <c:v>4.4917257683215128</c:v>
                </c:pt>
                <c:pt idx="7">
                  <c:v>3.3096926713947989</c:v>
                </c:pt>
                <c:pt idx="8">
                  <c:v>2.3640661938534278</c:v>
                </c:pt>
                <c:pt idx="9">
                  <c:v>1.1820330969267139</c:v>
                </c:pt>
                <c:pt idx="10">
                  <c:v>2.1276595744680851</c:v>
                </c:pt>
                <c:pt idx="11">
                  <c:v>0.4728132387706856</c:v>
                </c:pt>
                <c:pt idx="12">
                  <c:v>1.4184397163120568</c:v>
                </c:pt>
                <c:pt idx="13">
                  <c:v>12.76595744680851</c:v>
                </c:pt>
              </c:numCache>
            </c:numRef>
          </c:val>
          <c:extLst>
            <c:ext xmlns:c16="http://schemas.microsoft.com/office/drawing/2014/chart" uri="{C3380CC4-5D6E-409C-BE32-E72D297353CC}">
              <c16:uniqueId val="{00000005-3827-4883-98F3-5CE5D38073DB}"/>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7954812052431E-2"/>
          <c:y val="0.57997547707763775"/>
          <c:w val="0.9375693739554638"/>
          <c:h val="0.34740648747421804"/>
        </c:manualLayout>
      </c:layout>
      <c:barChart>
        <c:barDir val="bar"/>
        <c:grouping val="percentStacked"/>
        <c:varyColors val="0"/>
        <c:ser>
          <c:idx val="0"/>
          <c:order val="0"/>
          <c:tx>
            <c:strRef>
              <c:f>'35【Q15】'!$F$28</c:f>
              <c:strCache>
                <c:ptCount val="1"/>
                <c:pt idx="0">
                  <c:v>100万円未満</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'35【Q15】'!$F$30:$F$33</c:f>
              <c:numCache>
                <c:formatCode>0.0_ </c:formatCode>
                <c:ptCount val="4"/>
                <c:pt idx="0">
                  <c:v>7.328605200945626</c:v>
                </c:pt>
                <c:pt idx="1">
                  <c:v>1.1111111111111112</c:v>
                </c:pt>
                <c:pt idx="2">
                  <c:v>9.7560975609756095</c:v>
                </c:pt>
                <c:pt idx="3">
                  <c:v>15.217391304347828</c:v>
                </c:pt>
              </c:numCache>
            </c:numRef>
          </c:val>
          <c:extLst>
            <c:ext xmlns:c16="http://schemas.microsoft.com/office/drawing/2014/chart" uri="{C3380CC4-5D6E-409C-BE32-E72D297353CC}">
              <c16:uniqueId val="{00000001-168A-4244-AE4F-6393C768B1DC}"/>
            </c:ext>
          </c:extLst>
        </c:ser>
        <c:ser>
          <c:idx val="1"/>
          <c:order val="1"/>
          <c:tx>
            <c:strRef>
              <c:f>'35【Q15】'!$G$28</c:f>
              <c:strCache>
                <c:ptCount val="1"/>
                <c:pt idx="0">
                  <c:v>100～200万円未満</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'35【Q15】'!$G$30:$G$33</c:f>
              <c:numCache>
                <c:formatCode>0.0_ </c:formatCode>
                <c:ptCount val="4"/>
                <c:pt idx="0">
                  <c:v>12.76595744680851</c:v>
                </c:pt>
                <c:pt idx="1">
                  <c:v>2.2222222222222223</c:v>
                </c:pt>
                <c:pt idx="2">
                  <c:v>17.073170731707318</c:v>
                </c:pt>
                <c:pt idx="3">
                  <c:v>25.362318840579711</c:v>
                </c:pt>
              </c:numCache>
            </c:numRef>
          </c:val>
          <c:extLst>
            <c:ext xmlns:c16="http://schemas.microsoft.com/office/drawing/2014/chart" uri="{C3380CC4-5D6E-409C-BE32-E72D297353CC}">
              <c16:uniqueId val="{00000002-168A-4244-AE4F-6393C768B1DC}"/>
            </c:ext>
          </c:extLst>
        </c:ser>
        <c:ser>
          <c:idx val="2"/>
          <c:order val="2"/>
          <c:tx>
            <c:strRef>
              <c:f>'35【Q15】'!$H$28</c:f>
              <c:strCache>
                <c:ptCount val="1"/>
                <c:pt idx="0">
                  <c:v>200～300万円未満</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'35【Q15】'!$H$30:$H$33</c:f>
              <c:numCache>
                <c:formatCode>0.0_ </c:formatCode>
                <c:ptCount val="4"/>
                <c:pt idx="0">
                  <c:v>18.203309692671397</c:v>
                </c:pt>
                <c:pt idx="1">
                  <c:v>10</c:v>
                </c:pt>
                <c:pt idx="2">
                  <c:v>18.292682926829269</c:v>
                </c:pt>
                <c:pt idx="3">
                  <c:v>27.536231884057973</c:v>
                </c:pt>
              </c:numCache>
            </c:numRef>
          </c:val>
          <c:extLst>
            <c:ext xmlns:c16="http://schemas.microsoft.com/office/drawing/2014/chart" uri="{C3380CC4-5D6E-409C-BE32-E72D297353CC}">
              <c16:uniqueId val="{00000003-168A-4244-AE4F-6393C768B1DC}"/>
            </c:ext>
          </c:extLst>
        </c:ser>
        <c:ser>
          <c:idx val="3"/>
          <c:order val="3"/>
          <c:tx>
            <c:strRef>
              <c:f>'35【Q15】'!$I$28</c:f>
              <c:strCache>
                <c:ptCount val="1"/>
                <c:pt idx="0">
                  <c:v>300～400万円未満</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'35【Q15】'!$I$30:$I$33</c:f>
              <c:numCache>
                <c:formatCode>0.0_ </c:formatCode>
                <c:ptCount val="4"/>
                <c:pt idx="0">
                  <c:v>17.257683215130022</c:v>
                </c:pt>
                <c:pt idx="1">
                  <c:v>21.111111111111111</c:v>
                </c:pt>
                <c:pt idx="2">
                  <c:v>18.292682926829269</c:v>
                </c:pt>
                <c:pt idx="3">
                  <c:v>7.9710144927536222</c:v>
                </c:pt>
              </c:numCache>
            </c:numRef>
          </c:val>
          <c:extLst>
            <c:ext xmlns:c16="http://schemas.microsoft.com/office/drawing/2014/chart" uri="{C3380CC4-5D6E-409C-BE32-E72D297353CC}">
              <c16:uniqueId val="{00000004-168A-4244-AE4F-6393C768B1DC}"/>
            </c:ext>
          </c:extLst>
        </c:ser>
        <c:ser>
          <c:idx val="4"/>
          <c:order val="4"/>
          <c:tx>
            <c:strRef>
              <c:f>'35【Q15】'!$J$28</c:f>
              <c:strCache>
                <c:ptCount val="1"/>
                <c:pt idx="0">
                  <c:v>400～500万円未満</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'35【Q15】'!$J$30:$J$33</c:f>
              <c:numCache>
                <c:formatCode>0.0_ </c:formatCode>
                <c:ptCount val="4"/>
                <c:pt idx="0">
                  <c:v>10.16548463356974</c:v>
                </c:pt>
                <c:pt idx="1">
                  <c:v>13.333333333333334</c:v>
                </c:pt>
                <c:pt idx="2">
                  <c:v>8.536585365853659</c:v>
                </c:pt>
                <c:pt idx="3">
                  <c:v>7.9710144927536222</c:v>
                </c:pt>
              </c:numCache>
            </c:numRef>
          </c:val>
          <c:extLst>
            <c:ext xmlns:c16="http://schemas.microsoft.com/office/drawing/2014/chart" uri="{C3380CC4-5D6E-409C-BE32-E72D297353CC}">
              <c16:uniqueId val="{00000005-168A-4244-AE4F-6393C768B1DC}"/>
            </c:ext>
          </c:extLst>
        </c:ser>
        <c:ser>
          <c:idx val="5"/>
          <c:order val="5"/>
          <c:tx>
            <c:strRef>
              <c:f>'35【Q15】'!$K$28</c:f>
              <c:strCache>
                <c:ptCount val="1"/>
                <c:pt idx="0">
                  <c:v>500～600万円未満</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'35【Q15】'!$K$30:$K$33</c:f>
              <c:numCache>
                <c:formatCode>0.0_ </c:formatCode>
                <c:ptCount val="4"/>
                <c:pt idx="0">
                  <c:v>6.1465721040189125</c:v>
                </c:pt>
                <c:pt idx="1">
                  <c:v>10</c:v>
                </c:pt>
                <c:pt idx="2">
                  <c:v>4.8780487804878048</c:v>
                </c:pt>
                <c:pt idx="3">
                  <c:v>1.4492753623188406</c:v>
                </c:pt>
              </c:numCache>
            </c:numRef>
          </c:val>
          <c:extLst>
            <c:ext xmlns:c16="http://schemas.microsoft.com/office/drawing/2014/chart" uri="{C3380CC4-5D6E-409C-BE32-E72D297353CC}">
              <c16:uniqueId val="{00000006-168A-4244-AE4F-6393C768B1DC}"/>
            </c:ext>
          </c:extLst>
        </c:ser>
        <c:ser>
          <c:idx val="6"/>
          <c:order val="6"/>
          <c:tx>
            <c:strRef>
              <c:f>'35【Q15】'!$L$28</c:f>
              <c:strCache>
                <c:ptCount val="1"/>
                <c:pt idx="0">
                  <c:v>600～700万円未満</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'35【Q15】'!$L$30:$L$33</c:f>
              <c:numCache>
                <c:formatCode>0.0_ </c:formatCode>
                <c:ptCount val="4"/>
                <c:pt idx="0">
                  <c:v>4.4917257683215128</c:v>
                </c:pt>
                <c:pt idx="1">
                  <c:v>9.4444444444444446</c:v>
                </c:pt>
                <c:pt idx="2">
                  <c:v>2.4390243902439024</c:v>
                </c:pt>
                <c:pt idx="3">
                  <c:v>0</c:v>
                </c:pt>
              </c:numCache>
            </c:numRef>
          </c:val>
          <c:extLst>
            <c:ext xmlns:c16="http://schemas.microsoft.com/office/drawing/2014/chart" uri="{C3380CC4-5D6E-409C-BE32-E72D297353CC}">
              <c16:uniqueId val="{00000007-168A-4244-AE4F-6393C768B1DC}"/>
            </c:ext>
          </c:extLst>
        </c:ser>
        <c:ser>
          <c:idx val="7"/>
          <c:order val="7"/>
          <c:tx>
            <c:strRef>
              <c:f>'35【Q15】'!$M$28</c:f>
              <c:strCache>
                <c:ptCount val="1"/>
                <c:pt idx="0">
                  <c:v>700～800万円未満</c:v>
                </c:pt>
              </c:strCache>
            </c:strRef>
          </c:tx>
          <c:spPr>
            <a:solidFill>
              <a:srgbClr val="B8CCE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'35【Q15】'!$M$30:$M$33</c:f>
              <c:numCache>
                <c:formatCode>0.0_ </c:formatCode>
                <c:ptCount val="4"/>
                <c:pt idx="0">
                  <c:v>3.3096926713947989</c:v>
                </c:pt>
                <c:pt idx="1">
                  <c:v>6.666666666666667</c:v>
                </c:pt>
                <c:pt idx="2">
                  <c:v>2.4390243902439024</c:v>
                </c:pt>
                <c:pt idx="3">
                  <c:v>0</c:v>
                </c:pt>
              </c:numCache>
            </c:numRef>
          </c:val>
          <c:extLst>
            <c:ext xmlns:c16="http://schemas.microsoft.com/office/drawing/2014/chart" uri="{C3380CC4-5D6E-409C-BE32-E72D297353CC}">
              <c16:uniqueId val="{00000008-168A-4244-AE4F-6393C768B1DC}"/>
            </c:ext>
          </c:extLst>
        </c:ser>
        <c:ser>
          <c:idx val="8"/>
          <c:order val="8"/>
          <c:tx>
            <c:strRef>
              <c:f>'35【Q15】'!$N$28</c:f>
              <c:strCache>
                <c:ptCount val="1"/>
                <c:pt idx="0">
                  <c:v>800～900万円未満</c:v>
                </c:pt>
              </c:strCache>
            </c:strRef>
          </c:tx>
          <c:spPr>
            <a:solidFill>
              <a:srgbClr val="E6B8B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'35【Q15】'!$N$30:$N$33</c:f>
              <c:numCache>
                <c:formatCode>0.0_ </c:formatCode>
                <c:ptCount val="4"/>
                <c:pt idx="0">
                  <c:v>2.3640661938534278</c:v>
                </c:pt>
                <c:pt idx="1">
                  <c:v>4.4444444444444446</c:v>
                </c:pt>
                <c:pt idx="2">
                  <c:v>1.2195121951219512</c:v>
                </c:pt>
                <c:pt idx="3">
                  <c:v>0</c:v>
                </c:pt>
              </c:numCache>
            </c:numRef>
          </c:val>
          <c:extLst>
            <c:ext xmlns:c16="http://schemas.microsoft.com/office/drawing/2014/chart" uri="{C3380CC4-5D6E-409C-BE32-E72D297353CC}">
              <c16:uniqueId val="{00000009-168A-4244-AE4F-6393C768B1DC}"/>
            </c:ext>
          </c:extLst>
        </c:ser>
        <c:ser>
          <c:idx val="9"/>
          <c:order val="9"/>
          <c:tx>
            <c:strRef>
              <c:f>'35【Q15】'!$O$28</c:f>
              <c:strCache>
                <c:ptCount val="1"/>
                <c:pt idx="0">
                  <c:v>900～1000万円未満</c:v>
                </c:pt>
              </c:strCache>
            </c:strRef>
          </c:tx>
          <c:spPr>
            <a:solidFill>
              <a:srgbClr val="D8E4B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'35【Q15】'!$O$30:$O$33</c:f>
              <c:numCache>
                <c:formatCode>0.0_ </c:formatCode>
                <c:ptCount val="4"/>
                <c:pt idx="0">
                  <c:v>1.1820330969267139</c:v>
                </c:pt>
                <c:pt idx="1">
                  <c:v>2.7777777777777777</c:v>
                </c:pt>
                <c:pt idx="2">
                  <c:v>0</c:v>
                </c:pt>
                <c:pt idx="3">
                  <c:v>0</c:v>
                </c:pt>
              </c:numCache>
            </c:numRef>
          </c:val>
          <c:extLst>
            <c:ext xmlns:c16="http://schemas.microsoft.com/office/drawing/2014/chart" uri="{C3380CC4-5D6E-409C-BE32-E72D297353CC}">
              <c16:uniqueId val="{0000000A-168A-4244-AE4F-6393C768B1DC}"/>
            </c:ext>
          </c:extLst>
        </c:ser>
        <c:ser>
          <c:idx val="10"/>
          <c:order val="10"/>
          <c:tx>
            <c:strRef>
              <c:f>'35【Q15】'!$P$28</c:f>
              <c:strCache>
                <c:ptCount val="1"/>
                <c:pt idx="0">
                  <c:v>1000～1100万円未満</c:v>
                </c:pt>
              </c:strCache>
            </c:strRef>
          </c:tx>
          <c:spPr>
            <a:solidFill>
              <a:srgbClr val="FCD5B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'35【Q15】'!$P$30:$P$33</c:f>
              <c:numCache>
                <c:formatCode>0.0_ </c:formatCode>
                <c:ptCount val="4"/>
                <c:pt idx="0">
                  <c:v>2.1276595744680851</c:v>
                </c:pt>
                <c:pt idx="1">
                  <c:v>4.4444444444444446</c:v>
                </c:pt>
                <c:pt idx="2">
                  <c:v>1.2195121951219512</c:v>
                </c:pt>
                <c:pt idx="3">
                  <c:v>0</c:v>
                </c:pt>
              </c:numCache>
            </c:numRef>
          </c:val>
          <c:extLst>
            <c:ext xmlns:c16="http://schemas.microsoft.com/office/drawing/2014/chart" uri="{C3380CC4-5D6E-409C-BE32-E72D297353CC}">
              <c16:uniqueId val="{0000000B-168A-4244-AE4F-6393C768B1DC}"/>
            </c:ext>
          </c:extLst>
        </c:ser>
        <c:ser>
          <c:idx val="11"/>
          <c:order val="11"/>
          <c:tx>
            <c:strRef>
              <c:f>'35【Q15】'!$Q$28</c:f>
              <c:strCache>
                <c:ptCount val="1"/>
                <c:pt idx="0">
                  <c:v>1100～1200万円未満</c:v>
                </c:pt>
              </c:strCache>
            </c:strRef>
          </c:tx>
          <c:spPr>
            <a:solidFill>
              <a:srgbClr val="B7DEE8"/>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'35【Q15】'!$Q$30:$Q$33</c:f>
              <c:numCache>
                <c:formatCode>0.0_ </c:formatCode>
                <c:ptCount val="4"/>
                <c:pt idx="0">
                  <c:v>0.4728132387706856</c:v>
                </c:pt>
                <c:pt idx="1">
                  <c:v>1.1111111111111112</c:v>
                </c:pt>
                <c:pt idx="2">
                  <c:v>0</c:v>
                </c:pt>
                <c:pt idx="3">
                  <c:v>0</c:v>
                </c:pt>
              </c:numCache>
            </c:numRef>
          </c:val>
          <c:extLst>
            <c:ext xmlns:c16="http://schemas.microsoft.com/office/drawing/2014/chart" uri="{C3380CC4-5D6E-409C-BE32-E72D297353CC}">
              <c16:uniqueId val="{0000000C-168A-4244-AE4F-6393C768B1DC}"/>
            </c:ext>
          </c:extLst>
        </c:ser>
        <c:ser>
          <c:idx val="12"/>
          <c:order val="12"/>
          <c:tx>
            <c:strRef>
              <c:f>'35【Q15】'!$R$28</c:f>
              <c:strCache>
                <c:ptCount val="1"/>
                <c:pt idx="0">
                  <c:v>1200万円以上</c:v>
                </c:pt>
              </c:strCache>
            </c:strRef>
          </c:tx>
          <c:spPr>
            <a:solidFill>
              <a:srgbClr val="CCC0DA"/>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'35【Q15】'!$R$30:$R$33</c:f>
              <c:numCache>
                <c:formatCode>0.0_ </c:formatCode>
                <c:ptCount val="4"/>
                <c:pt idx="0">
                  <c:v>1.4184397163120568</c:v>
                </c:pt>
                <c:pt idx="1">
                  <c:v>2.7777777777777777</c:v>
                </c:pt>
                <c:pt idx="2">
                  <c:v>0</c:v>
                </c:pt>
                <c:pt idx="3">
                  <c:v>0.72463768115942029</c:v>
                </c:pt>
              </c:numCache>
            </c:numRef>
          </c:val>
          <c:extLst>
            <c:ext xmlns:c16="http://schemas.microsoft.com/office/drawing/2014/chart" uri="{C3380CC4-5D6E-409C-BE32-E72D297353CC}">
              <c16:uniqueId val="{0000000D-168A-4244-AE4F-6393C768B1DC}"/>
            </c:ext>
          </c:extLst>
        </c:ser>
        <c:ser>
          <c:idx val="13"/>
          <c:order val="13"/>
          <c:tx>
            <c:strRef>
              <c:f>'35【Q15】'!$S$28</c:f>
              <c:strCache>
                <c:ptCount val="1"/>
                <c:pt idx="0">
                  <c:v>分からない／答えたくない</c:v>
                </c:pt>
              </c:strCache>
            </c:strRef>
          </c:tx>
          <c:spPr>
            <a:solidFill>
              <a:srgbClr val="8DB4E2"/>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'35【Q15】'!$S$30:$S$33</c:f>
              <c:numCache>
                <c:formatCode>0.0_ </c:formatCode>
                <c:ptCount val="4"/>
                <c:pt idx="0">
                  <c:v>12.76595744680851</c:v>
                </c:pt>
                <c:pt idx="1">
                  <c:v>10.555555555555555</c:v>
                </c:pt>
                <c:pt idx="2">
                  <c:v>15.853658536585366</c:v>
                </c:pt>
                <c:pt idx="3">
                  <c:v>13.768115942028986</c:v>
                </c:pt>
              </c:numCache>
            </c:numRef>
          </c:val>
          <c:extLst>
            <c:ext xmlns:c16="http://schemas.microsoft.com/office/drawing/2014/chart" uri="{C3380CC4-5D6E-409C-BE32-E72D297353CC}">
              <c16:uniqueId val="{0000000E-168A-4244-AE4F-6393C768B1DC}"/>
            </c:ext>
          </c:extLst>
        </c:ser>
        <c:dLbls>
          <c:showLegendKey val="0"/>
          <c:showVal val="0"/>
          <c:showCatName val="0"/>
          <c:showSerName val="0"/>
          <c:showPercent val="0"/>
          <c:showBubbleSize val="0"/>
        </c:dLbls>
        <c:gapWidth val="30"/>
        <c:overlap val="100"/>
        <c:axId val="1722947120"/>
        <c:axId val="1722960016"/>
      </c:barChart>
      <c:catAx>
        <c:axId val="1722947120"/>
        <c:scaling>
          <c:orientation val="maxMin"/>
        </c:scaling>
        <c:delete val="1"/>
        <c:axPos val="l"/>
        <c:majorTickMark val="out"/>
        <c:minorTickMark val="none"/>
        <c:tickLblPos val="nextTo"/>
        <c:crossAx val="1722960016"/>
        <c:crosses val="autoZero"/>
        <c:auto val="1"/>
        <c:lblAlgn val="ctr"/>
        <c:lblOffset val="100"/>
        <c:tickLblSkip val="3"/>
        <c:tickMarkSkip val="1"/>
        <c:noMultiLvlLbl val="0"/>
      </c:catAx>
      <c:valAx>
        <c:axId val="1722960016"/>
        <c:scaling>
          <c:orientation val="minMax"/>
          <c:min val="0"/>
        </c:scaling>
        <c:delete val="1"/>
        <c:axPos val="t"/>
        <c:numFmt formatCode="0%" sourceLinked="1"/>
        <c:majorTickMark val="out"/>
        <c:minorTickMark val="none"/>
        <c:tickLblPos val="nextTo"/>
        <c:crossAx val="1722947120"/>
        <c:crossesAt val="1"/>
        <c:crossBetween val="between"/>
      </c:valAx>
      <c:spPr>
        <a:noFill/>
        <a:ln w="25400">
          <a:noFill/>
        </a:ln>
      </c:spPr>
    </c:plotArea>
    <c:legend>
      <c:legendPos val="t"/>
      <c:layout>
        <c:manualLayout>
          <c:xMode val="edge"/>
          <c:yMode val="edge"/>
          <c:x val="0.12335579362408845"/>
          <c:y val="3.3465305246597833E-2"/>
          <c:w val="0.71006724590574399"/>
          <c:h val="0.4828193358609206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4849533152618217"/>
          <c:y val="0.16514334839062175"/>
          <c:w val="0.70865281184114282"/>
          <c:h val="0.64359958972645137"/>
        </c:manualLayout>
      </c:layout>
      <c:barChart>
        <c:barDir val="bar"/>
        <c:grouping val="percentStacked"/>
        <c:varyColors val="0"/>
        <c:ser>
          <c:idx val="0"/>
          <c:order val="0"/>
          <c:tx>
            <c:strRef>
              <c:f>'35【Q15】'!$M$41</c:f>
              <c:strCache>
                <c:ptCount val="1"/>
                <c:pt idx="0">
                  <c:v>400万円未満</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'35【Q15】'!$L$42:$L$44</c:f>
              <c:strCache>
                <c:ptCount val="3"/>
                <c:pt idx="0">
                  <c:v>男性・管理職/総合職(n=180)</c:v>
                </c:pt>
                <c:pt idx="1">
                  <c:v>女性・管理職/総合職(n=82)</c:v>
                </c:pt>
                <c:pt idx="2">
                  <c:v>女性・一般職(n=138)</c:v>
                </c:pt>
              </c:strCache>
            </c:strRef>
          </c:cat>
          <c:val>
            <c:numRef>
              <c:f>'35【Q15】'!$M$42:$M$44</c:f>
              <c:numCache>
                <c:formatCode>0.0_ </c:formatCode>
                <c:ptCount val="3"/>
                <c:pt idx="0">
                  <c:v>34.444444444444443</c:v>
                </c:pt>
                <c:pt idx="1">
                  <c:v>63.41463414634147</c:v>
                </c:pt>
                <c:pt idx="2">
                  <c:v>76.08695652173914</c:v>
                </c:pt>
              </c:numCache>
            </c:numRef>
          </c:val>
          <c:extLst>
            <c:ext xmlns:c16="http://schemas.microsoft.com/office/drawing/2014/chart" uri="{C3380CC4-5D6E-409C-BE32-E72D297353CC}">
              <c16:uniqueId val="{00000007-10B4-494C-BE43-0EBF382DBAE9}"/>
            </c:ext>
          </c:extLst>
        </c:ser>
        <c:ser>
          <c:idx val="1"/>
          <c:order val="1"/>
          <c:tx>
            <c:strRef>
              <c:f>'35【Q15】'!$N$41</c:f>
              <c:strCache>
                <c:ptCount val="1"/>
                <c:pt idx="0">
                  <c:v>600万円未満</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'35【Q15】'!$L$42:$L$44</c:f>
              <c:strCache>
                <c:ptCount val="3"/>
                <c:pt idx="0">
                  <c:v>男性・管理職/総合職(n=180)</c:v>
                </c:pt>
                <c:pt idx="1">
                  <c:v>女性・管理職/総合職(n=82)</c:v>
                </c:pt>
                <c:pt idx="2">
                  <c:v>女性・一般職(n=138)</c:v>
                </c:pt>
              </c:strCache>
            </c:strRef>
          </c:cat>
          <c:val>
            <c:numRef>
              <c:f>'35【Q15】'!$N$42:$N$44</c:f>
              <c:numCache>
                <c:formatCode>0.0_ </c:formatCode>
                <c:ptCount val="3"/>
                <c:pt idx="0">
                  <c:v>23.333333333333336</c:v>
                </c:pt>
                <c:pt idx="1">
                  <c:v>13.414634146341463</c:v>
                </c:pt>
                <c:pt idx="2">
                  <c:v>9.420289855072463</c:v>
                </c:pt>
              </c:numCache>
            </c:numRef>
          </c:val>
          <c:extLst>
            <c:ext xmlns:c16="http://schemas.microsoft.com/office/drawing/2014/chart" uri="{C3380CC4-5D6E-409C-BE32-E72D297353CC}">
              <c16:uniqueId val="{0000000B-10B4-494C-BE43-0EBF382DBAE9}"/>
            </c:ext>
          </c:extLst>
        </c:ser>
        <c:ser>
          <c:idx val="2"/>
          <c:order val="2"/>
          <c:tx>
            <c:strRef>
              <c:f>'35【Q15】'!$O$41</c:f>
              <c:strCache>
                <c:ptCount val="1"/>
                <c:pt idx="0">
                  <c:v>900万円未満</c:v>
                </c:pt>
              </c:strCache>
            </c:strRef>
          </c:tx>
          <c:spPr>
            <a:solidFill>
              <a:sysClr val="window" lastClr="FFFFFF"/>
            </a:solidFill>
            <a:ln>
              <a:solidFill>
                <a:schemeClr val="accent1"/>
              </a:solidFill>
            </a:ln>
            <a:effec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C5E4-42F8-94F7-529948F4B94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'35【Q15】'!$L$42:$L$44</c:f>
              <c:strCache>
                <c:ptCount val="3"/>
                <c:pt idx="0">
                  <c:v>男性・管理職/総合職(n=180)</c:v>
                </c:pt>
                <c:pt idx="1">
                  <c:v>女性・管理職/総合職(n=82)</c:v>
                </c:pt>
                <c:pt idx="2">
                  <c:v>女性・一般職(n=138)</c:v>
                </c:pt>
              </c:strCache>
            </c:strRef>
          </c:cat>
          <c:val>
            <c:numRef>
              <c:f>'35【Q15】'!$O$42:$O$44</c:f>
              <c:numCache>
                <c:formatCode>0.0_ </c:formatCode>
                <c:ptCount val="3"/>
                <c:pt idx="0">
                  <c:v>20.555555555555557</c:v>
                </c:pt>
                <c:pt idx="1">
                  <c:v>6.0975609756097562</c:v>
                </c:pt>
                <c:pt idx="2">
                  <c:v>0</c:v>
                </c:pt>
              </c:numCache>
            </c:numRef>
          </c:val>
          <c:extLst>
            <c:ext xmlns:c16="http://schemas.microsoft.com/office/drawing/2014/chart" uri="{C3380CC4-5D6E-409C-BE32-E72D297353CC}">
              <c16:uniqueId val="{0000000F-10B4-494C-BE43-0EBF382DBAE9}"/>
            </c:ext>
          </c:extLst>
        </c:ser>
        <c:ser>
          <c:idx val="3"/>
          <c:order val="3"/>
          <c:tx>
            <c:strRef>
              <c:f>'35【Q15】'!$P$41</c:f>
              <c:strCache>
                <c:ptCount val="1"/>
                <c:pt idx="0">
                  <c:v>900万円以上</c:v>
                </c:pt>
              </c:strCache>
            </c:strRef>
          </c:tx>
          <c:spPr>
            <a:pattFill prst="pct20">
              <a:fgClr>
                <a:srgbClr val="5B9BD5">
                  <a:lumMod val="75000"/>
                </a:srgbClr>
              </a:fgClr>
              <a:bgClr>
                <a:sysClr val="window" lastClr="FFFFFF"/>
              </a:bgClr>
            </a:pattFill>
            <a:ln>
              <a:solidFill>
                <a:srgbClr val="5B9BD5"/>
              </a:solidFill>
            </a:ln>
            <a:effectLst/>
          </c:spPr>
          <c:invertIfNegative val="0"/>
          <c:dLbls>
            <c:dLbl>
              <c:idx val="1"/>
              <c:layout>
                <c:manualLayout>
                  <c:x val="0"/>
                  <c:y val="8.37696795534922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5E4-42F8-94F7-529948F4B94D}"/>
                </c:ext>
              </c:extLst>
            </c:dLbl>
            <c:dLbl>
              <c:idx val="2"/>
              <c:layout>
                <c:manualLayout>
                  <c:x val="0"/>
                  <c:y val="8.37696795534922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5E4-42F8-94F7-529948F4B94D}"/>
                </c:ext>
              </c:extLst>
            </c:dLbl>
            <c:dLbl>
              <c:idx val="5"/>
              <c:layout>
                <c:manualLayout>
                  <c:x val="9.4074074074074077E-3"/>
                  <c:y val="3.40427613591282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10B4-494C-BE43-0EBF382DBAE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'35【Q15】'!$L$42:$L$44</c:f>
              <c:strCache>
                <c:ptCount val="3"/>
                <c:pt idx="0">
                  <c:v>男性・管理職/総合職(n=180)</c:v>
                </c:pt>
                <c:pt idx="1">
                  <c:v>女性・管理職/総合職(n=82)</c:v>
                </c:pt>
                <c:pt idx="2">
                  <c:v>女性・一般職(n=138)</c:v>
                </c:pt>
              </c:strCache>
            </c:strRef>
          </c:cat>
          <c:val>
            <c:numRef>
              <c:f>'35【Q15】'!$P$42:$P$44</c:f>
              <c:numCache>
                <c:formatCode>0.0_ </c:formatCode>
                <c:ptCount val="3"/>
                <c:pt idx="0">
                  <c:v>11.111111111111111</c:v>
                </c:pt>
                <c:pt idx="1">
                  <c:v>1.2195121951219512</c:v>
                </c:pt>
                <c:pt idx="2">
                  <c:v>0.72463768115942029</c:v>
                </c:pt>
              </c:numCache>
            </c:numRef>
          </c:val>
          <c:extLst>
            <c:ext xmlns:c16="http://schemas.microsoft.com/office/drawing/2014/chart" uri="{C3380CC4-5D6E-409C-BE32-E72D297353CC}">
              <c16:uniqueId val="{00000011-10B4-494C-BE43-0EBF382DBAE9}"/>
            </c:ext>
          </c:extLst>
        </c:ser>
        <c:ser>
          <c:idx val="4"/>
          <c:order val="4"/>
          <c:tx>
            <c:strRef>
              <c:f>'35【Q15】'!$Q$41</c:f>
              <c:strCache>
                <c:ptCount val="1"/>
                <c:pt idx="0">
                  <c:v>分からない／答えたくない</c:v>
                </c:pt>
              </c:strCache>
            </c:strRef>
          </c:tx>
          <c:spPr>
            <a:solidFill>
              <a:srgbClr val="ED7D31"/>
            </a:solid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'35【Q15】'!$L$42:$L$44</c:f>
              <c:strCache>
                <c:ptCount val="3"/>
                <c:pt idx="0">
                  <c:v>男性・管理職/総合職(n=180)</c:v>
                </c:pt>
                <c:pt idx="1">
                  <c:v>女性・管理職/総合職(n=82)</c:v>
                </c:pt>
                <c:pt idx="2">
                  <c:v>女性・一般職(n=138)</c:v>
                </c:pt>
              </c:strCache>
            </c:strRef>
          </c:cat>
          <c:val>
            <c:numRef>
              <c:f>'35【Q15】'!$Q$42:$Q$44</c:f>
              <c:numCache>
                <c:formatCode>0.0_ </c:formatCode>
                <c:ptCount val="3"/>
                <c:pt idx="0">
                  <c:v>10.555555555555555</c:v>
                </c:pt>
                <c:pt idx="1">
                  <c:v>15.853658536585366</c:v>
                </c:pt>
                <c:pt idx="2">
                  <c:v>13.768115942028986</c:v>
                </c:pt>
              </c:numCache>
            </c:numRef>
          </c:val>
          <c:extLst>
            <c:ext xmlns:c16="http://schemas.microsoft.com/office/drawing/2014/chart" uri="{C3380CC4-5D6E-409C-BE32-E72D297353CC}">
              <c16:uniqueId val="{00000012-10B4-494C-BE43-0EBF382DBAE9}"/>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87114059863070481"/>
          <c:w val="0.99840648148148148"/>
          <c:h val="0.1288594013692951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69161414048753E-2"/>
          <c:y val="5.1340739941753859E-2"/>
          <c:w val="0.97996430796843759"/>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'36【Q16】'!$F$30:$R$30</c:f>
              <c:numCache>
                <c:formatCode>0.0_ </c:formatCode>
                <c:ptCount val="13"/>
                <c:pt idx="0">
                  <c:v>50.354609929078009</c:v>
                </c:pt>
                <c:pt idx="1">
                  <c:v>22.695035460992909</c:v>
                </c:pt>
                <c:pt idx="2">
                  <c:v>23.877068557919621</c:v>
                </c:pt>
                <c:pt idx="3">
                  <c:v>5.9101654846335698</c:v>
                </c:pt>
                <c:pt idx="4">
                  <c:v>20.567375886524822</c:v>
                </c:pt>
                <c:pt idx="5">
                  <c:v>3.3096926713947989</c:v>
                </c:pt>
                <c:pt idx="6">
                  <c:v>6.8557919621749415</c:v>
                </c:pt>
                <c:pt idx="7">
                  <c:v>5.4373522458628845</c:v>
                </c:pt>
                <c:pt idx="8">
                  <c:v>6.1465721040189125</c:v>
                </c:pt>
                <c:pt idx="9">
                  <c:v>5.4373522458628845</c:v>
                </c:pt>
                <c:pt idx="10">
                  <c:v>5.9101654846335698</c:v>
                </c:pt>
                <c:pt idx="11">
                  <c:v>26.477541371158392</c:v>
                </c:pt>
                <c:pt idx="12">
                  <c:v>23.640661938534279</c:v>
                </c:pt>
              </c:numCache>
            </c:numRef>
          </c:val>
          <c:extLst>
            <c:ext xmlns:c16="http://schemas.microsoft.com/office/drawing/2014/chart" uri="{C3380CC4-5D6E-409C-BE32-E72D297353CC}">
              <c16:uniqueId val="{00000005-9DEA-4090-91A9-2E86EFEA95F4}"/>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'36【Q16】'!$C$36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'36【Q16】'!$D$35:$P$35</c:f>
              <c:strCache>
                <c:ptCount val="13"/>
                <c:pt idx="0">
                  <c:v>違う部門への異動</c:v>
                </c:pt>
                <c:pt idx="1">
                  <c:v>全社に関わるような仕事（経営企画、人事、経理等）</c:v>
                </c:pt>
                <c:pt idx="2">
                  <c:v>出向、転籍</c:v>
                </c:pt>
                <c:pt idx="3">
                  <c:v>組合幹部</c:v>
                </c:pt>
                <c:pt idx="4">
                  <c:v>転居を伴う国内転勤</c:v>
                </c:pt>
                <c:pt idx="5">
                  <c:v>海外転勤</c:v>
                </c:pt>
                <c:pt idx="6">
                  <c:v>産休・育休</c:v>
                </c:pt>
                <c:pt idx="7">
                  <c:v>時短勤務</c:v>
                </c:pt>
                <c:pt idx="8">
                  <c:v>病気等の療養での休職（3か月以上）</c:v>
                </c:pt>
                <c:pt idx="9">
                  <c:v>副業</c:v>
                </c:pt>
                <c:pt idx="10">
                  <c:v>ボランティア</c:v>
                </c:pt>
                <c:pt idx="11">
                  <c:v>転職活動や転職</c:v>
                </c:pt>
                <c:pt idx="12">
                  <c:v>あてはまるものはない</c:v>
                </c:pt>
              </c:strCache>
            </c:strRef>
          </c:cat>
          <c:val>
            <c:numRef>
              <c:f>'36【Q16】'!$D$36:$P$36</c:f>
              <c:numCache>
                <c:formatCode>0.0_ </c:formatCode>
                <c:ptCount val="13"/>
                <c:pt idx="0">
                  <c:v>68.333333333333329</c:v>
                </c:pt>
                <c:pt idx="1">
                  <c:v>32.777777777777779</c:v>
                </c:pt>
                <c:pt idx="2">
                  <c:v>40.555555555555557</c:v>
                </c:pt>
                <c:pt idx="3">
                  <c:v>10</c:v>
                </c:pt>
                <c:pt idx="4">
                  <c:v>38.333333333333336</c:v>
                </c:pt>
                <c:pt idx="5">
                  <c:v>6.666666666666667</c:v>
                </c:pt>
                <c:pt idx="6">
                  <c:v>0</c:v>
                </c:pt>
                <c:pt idx="7">
                  <c:v>1.6666666666666667</c:v>
                </c:pt>
                <c:pt idx="8">
                  <c:v>4.4444444444444446</c:v>
                </c:pt>
                <c:pt idx="9">
                  <c:v>3.3333333333333335</c:v>
                </c:pt>
                <c:pt idx="10">
                  <c:v>3.8888888888888888</c:v>
                </c:pt>
                <c:pt idx="11">
                  <c:v>27.222222222222221</c:v>
                </c:pt>
                <c:pt idx="12">
                  <c:v>9.4444444444444446</c:v>
                </c:pt>
              </c:numCache>
            </c:numRef>
          </c:val>
          <c:extLst>
            <c:ext xmlns:c16="http://schemas.microsoft.com/office/drawing/2014/chart" uri="{C3380CC4-5D6E-409C-BE32-E72D297353CC}">
              <c16:uniqueId val="{00000000-5413-4D49-B332-10634D868A37}"/>
            </c:ext>
          </c:extLst>
        </c:ser>
        <c:ser>
          <c:idx val="1"/>
          <c:order val="1"/>
          <c:tx>
            <c:strRef>
              <c:f>'36【Q16】'!$C$37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'36【Q16】'!$D$35:$P$35</c:f>
              <c:strCache>
                <c:ptCount val="13"/>
                <c:pt idx="0">
                  <c:v>違う部門への異動</c:v>
                </c:pt>
                <c:pt idx="1">
                  <c:v>全社に関わるような仕事（経営企画、人事、経理等）</c:v>
                </c:pt>
                <c:pt idx="2">
                  <c:v>出向、転籍</c:v>
                </c:pt>
                <c:pt idx="3">
                  <c:v>組合幹部</c:v>
                </c:pt>
                <c:pt idx="4">
                  <c:v>転居を伴う国内転勤</c:v>
                </c:pt>
                <c:pt idx="5">
                  <c:v>海外転勤</c:v>
                </c:pt>
                <c:pt idx="6">
                  <c:v>産休・育休</c:v>
                </c:pt>
                <c:pt idx="7">
                  <c:v>時短勤務</c:v>
                </c:pt>
                <c:pt idx="8">
                  <c:v>病気等の療養での休職（3か月以上）</c:v>
                </c:pt>
                <c:pt idx="9">
                  <c:v>副業</c:v>
                </c:pt>
                <c:pt idx="10">
                  <c:v>ボランティア</c:v>
                </c:pt>
                <c:pt idx="11">
                  <c:v>転職活動や転職</c:v>
                </c:pt>
                <c:pt idx="12">
                  <c:v>あてはまるものはない</c:v>
                </c:pt>
              </c:strCache>
            </c:strRef>
          </c:cat>
          <c:val>
            <c:numRef>
              <c:f>'36【Q16】'!$D$37:$P$37</c:f>
              <c:numCache>
                <c:formatCode>0.0_ </c:formatCode>
                <c:ptCount val="13"/>
                <c:pt idx="0">
                  <c:v>43.902439024390247</c:v>
                </c:pt>
                <c:pt idx="1">
                  <c:v>15.853658536585366</c:v>
                </c:pt>
                <c:pt idx="2">
                  <c:v>13.414634146341465</c:v>
                </c:pt>
                <c:pt idx="3">
                  <c:v>6.0975609756097562</c:v>
                </c:pt>
                <c:pt idx="4">
                  <c:v>6.0975609756097562</c:v>
                </c:pt>
                <c:pt idx="5">
                  <c:v>1.2195121951219512</c:v>
                </c:pt>
                <c:pt idx="6">
                  <c:v>14.634146341463413</c:v>
                </c:pt>
                <c:pt idx="7">
                  <c:v>8.536585365853659</c:v>
                </c:pt>
                <c:pt idx="8">
                  <c:v>10.975609756097562</c:v>
                </c:pt>
                <c:pt idx="9">
                  <c:v>7.3170731707317067</c:v>
                </c:pt>
                <c:pt idx="10">
                  <c:v>7.3170731707317067</c:v>
                </c:pt>
                <c:pt idx="11">
                  <c:v>25.609756097560975</c:v>
                </c:pt>
                <c:pt idx="12">
                  <c:v>31.707317073170731</c:v>
                </c:pt>
              </c:numCache>
            </c:numRef>
          </c:val>
          <c:extLst>
            <c:ext xmlns:c16="http://schemas.microsoft.com/office/drawing/2014/chart" uri="{C3380CC4-5D6E-409C-BE32-E72D297353CC}">
              <c16:uniqueId val="{00000001-5413-4D49-B332-10634D868A37}"/>
            </c:ext>
          </c:extLst>
        </c:ser>
        <c:ser>
          <c:idx val="2"/>
          <c:order val="2"/>
          <c:tx>
            <c:strRef>
              <c:f>'36【Q16】'!$C$38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'36【Q16】'!$D$35:$P$35</c:f>
              <c:strCache>
                <c:ptCount val="13"/>
                <c:pt idx="0">
                  <c:v>違う部門への異動</c:v>
                </c:pt>
                <c:pt idx="1">
                  <c:v>全社に関わるような仕事（経営企画、人事、経理等）</c:v>
                </c:pt>
                <c:pt idx="2">
                  <c:v>出向、転籍</c:v>
                </c:pt>
                <c:pt idx="3">
                  <c:v>組合幹部</c:v>
                </c:pt>
                <c:pt idx="4">
                  <c:v>転居を伴う国内転勤</c:v>
                </c:pt>
                <c:pt idx="5">
                  <c:v>海外転勤</c:v>
                </c:pt>
                <c:pt idx="6">
                  <c:v>産休・育休</c:v>
                </c:pt>
                <c:pt idx="7">
                  <c:v>時短勤務</c:v>
                </c:pt>
                <c:pt idx="8">
                  <c:v>病気等の療養での休職（3か月以上）</c:v>
                </c:pt>
                <c:pt idx="9">
                  <c:v>副業</c:v>
                </c:pt>
                <c:pt idx="10">
                  <c:v>ボランティア</c:v>
                </c:pt>
                <c:pt idx="11">
                  <c:v>転職活動や転職</c:v>
                </c:pt>
                <c:pt idx="12">
                  <c:v>あてはまるものはない</c:v>
                </c:pt>
              </c:strCache>
            </c:strRef>
          </c:cat>
          <c:val>
            <c:numRef>
              <c:f>'36【Q16】'!$D$38:$P$38</c:f>
              <c:numCache>
                <c:formatCode>0.0_ </c:formatCode>
                <c:ptCount val="13"/>
                <c:pt idx="0">
                  <c:v>30.434782608695656</c:v>
                </c:pt>
                <c:pt idx="1">
                  <c:v>13.043478260869565</c:v>
                </c:pt>
                <c:pt idx="2">
                  <c:v>10.144927536231885</c:v>
                </c:pt>
                <c:pt idx="3">
                  <c:v>0.72463768115942029</c:v>
                </c:pt>
                <c:pt idx="4">
                  <c:v>4.3478260869565215</c:v>
                </c:pt>
                <c:pt idx="5">
                  <c:v>0.72463768115942029</c:v>
                </c:pt>
                <c:pt idx="6">
                  <c:v>12.318840579710146</c:v>
                </c:pt>
                <c:pt idx="7">
                  <c:v>9.4202898550724647</c:v>
                </c:pt>
                <c:pt idx="8">
                  <c:v>5.7971014492753623</c:v>
                </c:pt>
                <c:pt idx="9">
                  <c:v>6.5217391304347823</c:v>
                </c:pt>
                <c:pt idx="10">
                  <c:v>7.9710144927536222</c:v>
                </c:pt>
                <c:pt idx="11">
                  <c:v>25.362318840579711</c:v>
                </c:pt>
                <c:pt idx="12">
                  <c:v>39.130434782608695</c:v>
                </c:pt>
              </c:numCache>
            </c:numRef>
          </c:val>
          <c:extLst>
            <c:ext xmlns:c16="http://schemas.microsoft.com/office/drawing/2014/chart" uri="{C3380CC4-5D6E-409C-BE32-E72D297353CC}">
              <c16:uniqueId val="{00000002-5413-4D49-B332-10634D868A37}"/>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'3【SQ2】'!$F$28</c:f>
              <c:strCache>
                <c:ptCount val="1"/>
                <c:pt idx="0">
                  <c:v>50歳当時と同じ会社に勤めている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'3【SQ2】'!$F$30:$F$33</c:f>
              <c:numCache>
                <c:formatCode>0.0_ </c:formatCode>
                <c:ptCount val="4"/>
                <c:pt idx="0">
                  <c:v>61.465721040189123</c:v>
                </c:pt>
                <c:pt idx="1">
                  <c:v>58.333333333333336</c:v>
                </c:pt>
                <c:pt idx="2">
                  <c:v>57.317073170731703</c:v>
                </c:pt>
                <c:pt idx="3">
                  <c:v>65.217391304347828</c:v>
                </c:pt>
              </c:numCache>
            </c:numRef>
          </c:val>
          <c:extLst>
            <c:ext xmlns:c16="http://schemas.microsoft.com/office/drawing/2014/chart" uri="{C3380CC4-5D6E-409C-BE32-E72D297353CC}">
              <c16:uniqueId val="{00000001-260A-47E7-9285-9CA0282B1312}"/>
            </c:ext>
          </c:extLst>
        </c:ser>
        <c:ser>
          <c:idx val="1"/>
          <c:order val="1"/>
          <c:tx>
            <c:strRef>
              <c:f>'3【SQ2】'!$G$28</c:f>
              <c:strCache>
                <c:ptCount val="1"/>
                <c:pt idx="0">
                  <c:v>50歳当時と同じ会社のグループ子会社、関連会社に勤めている</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'3【SQ2】'!$G$30:$G$33</c:f>
              <c:numCache>
                <c:formatCode>0.0_ </c:formatCode>
                <c:ptCount val="4"/>
                <c:pt idx="0">
                  <c:v>7.8014184397163122</c:v>
                </c:pt>
                <c:pt idx="1">
                  <c:v>11.666666666666666</c:v>
                </c:pt>
                <c:pt idx="2">
                  <c:v>8.536585365853659</c:v>
                </c:pt>
                <c:pt idx="3">
                  <c:v>2.1739130434782608</c:v>
                </c:pt>
              </c:numCache>
            </c:numRef>
          </c:val>
          <c:extLst>
            <c:ext xmlns:c16="http://schemas.microsoft.com/office/drawing/2014/chart" uri="{C3380CC4-5D6E-409C-BE32-E72D297353CC}">
              <c16:uniqueId val="{00000002-260A-47E7-9285-9CA0282B1312}"/>
            </c:ext>
          </c:extLst>
        </c:ser>
        <c:ser>
          <c:idx val="2"/>
          <c:order val="2"/>
          <c:tx>
            <c:strRef>
              <c:f>'3【SQ2】'!$H$28</c:f>
              <c:strCache>
                <c:ptCount val="1"/>
                <c:pt idx="0">
                  <c:v>50歳当時と別の会社に勤めている</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'3【SQ2】'!$H$30:$H$33</c:f>
              <c:numCache>
                <c:formatCode>0.0_ </c:formatCode>
                <c:ptCount val="4"/>
                <c:pt idx="0">
                  <c:v>30.49645390070922</c:v>
                </c:pt>
                <c:pt idx="1">
                  <c:v>29.444444444444446</c:v>
                </c:pt>
                <c:pt idx="2">
                  <c:v>34.146341463414636</c:v>
                </c:pt>
                <c:pt idx="3">
                  <c:v>32.608695652173914</c:v>
                </c:pt>
              </c:numCache>
            </c:numRef>
          </c:val>
          <c:extLst>
            <c:ext xmlns:c16="http://schemas.microsoft.com/office/drawing/2014/chart" uri="{C3380CC4-5D6E-409C-BE32-E72D297353CC}">
              <c16:uniqueId val="{00000003-260A-47E7-9285-9CA0282B1312}"/>
            </c:ext>
          </c:extLst>
        </c:ser>
        <c:ser>
          <c:idx val="3"/>
          <c:order val="3"/>
          <c:tx>
            <c:strRef>
              <c:f>'3【SQ2】'!$I$28</c:f>
              <c:strCache>
                <c:ptCount val="1"/>
                <c:pt idx="0">
                  <c:v>会社に勤めている</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'3【SQ2】'!$I$30:$I$33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4-260A-47E7-9285-9CA0282B1312}"/>
            </c:ext>
          </c:extLst>
        </c:ser>
        <c:ser>
          <c:idx val="4"/>
          <c:order val="4"/>
          <c:tx>
            <c:strRef>
              <c:f>'3【SQ2】'!$J$28</c:f>
              <c:strCache>
                <c:ptCount val="1"/>
                <c:pt idx="0">
                  <c:v>自営（自分で事業を営んでいる）</c:v>
                </c:pt>
              </c:strCache>
            </c:strRef>
          </c:tx>
          <c:spPr>
            <a:solidFill>
              <a:srgbClr val="92CDDC"/>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'3【SQ2】'!$J$30:$J$33</c:f>
              <c:numCache>
                <c:formatCode>0.0_ </c:formatCode>
                <c:ptCount val="4"/>
                <c:pt idx="0">
                  <c:v>0.2364066193853428</c:v>
                </c:pt>
                <c:pt idx="1">
                  <c:v>0.55555555555555558</c:v>
                </c:pt>
                <c:pt idx="2">
                  <c:v>0</c:v>
                </c:pt>
                <c:pt idx="3">
                  <c:v>0</c:v>
                </c:pt>
              </c:numCache>
            </c:numRef>
          </c:val>
          <c:extLst>
            <c:ext xmlns:c16="http://schemas.microsoft.com/office/drawing/2014/chart" uri="{C3380CC4-5D6E-409C-BE32-E72D297353CC}">
              <c16:uniqueId val="{00000005-260A-47E7-9285-9CA0282B1312}"/>
            </c:ext>
          </c:extLst>
        </c:ser>
        <c:ser>
          <c:idx val="5"/>
          <c:order val="5"/>
          <c:tx>
            <c:strRef>
              <c:f>'3【SQ2】'!$K$28</c:f>
              <c:strCache>
                <c:ptCount val="1"/>
                <c:pt idx="0">
                  <c:v>その他</c:v>
                </c:pt>
              </c:strCache>
            </c:strRef>
          </c:tx>
          <c:spPr>
            <a:solidFill>
              <a:srgbClr val="B1A0C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'3【SQ2】'!$K$30:$K$33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6-260A-47E7-9285-9CA0282B1312}"/>
            </c:ext>
          </c:extLst>
        </c:ser>
        <c:ser>
          <c:idx val="6"/>
          <c:order val="6"/>
          <c:tx>
            <c:strRef>
              <c:f>'3【SQ2】'!$L$28</c:f>
              <c:strCache>
                <c:ptCount val="1"/>
                <c:pt idx="0">
                  <c:v>働いていない</c:v>
                </c:pt>
              </c:strCache>
            </c:strRef>
          </c:tx>
          <c:spPr>
            <a:solidFill>
              <a:srgbClr val="538DD5"/>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'3【SQ2】'!$L$30:$L$33</c:f>
              <c:numCache>
                <c:formatCode>0.0_ </c:formatCode>
                <c:ptCount val="4"/>
                <c:pt idx="0">
                  <c:v>0</c:v>
                </c:pt>
                <c:pt idx="1">
                  <c:v>0</c:v>
                </c:pt>
                <c:pt idx="2">
                  <c:v>0</c:v>
                </c:pt>
                <c:pt idx="3">
                  <c:v>0</c:v>
                </c:pt>
              </c:numCache>
            </c:numRef>
          </c:val>
          <c:extLst>
            <c:ext xmlns:c16="http://schemas.microsoft.com/office/drawing/2014/chart" uri="{C3380CC4-5D6E-409C-BE32-E72D297353CC}">
              <c16:uniqueId val="{00000007-260A-47E7-9285-9CA0282B1312}"/>
            </c:ext>
          </c:extLst>
        </c:ser>
        <c:dLbls>
          <c:showLegendKey val="0"/>
          <c:showVal val="0"/>
          <c:showCatName val="0"/>
          <c:showSerName val="0"/>
          <c:showPercent val="0"/>
          <c:showBubbleSize val="0"/>
        </c:dLbls>
        <c:gapWidth val="30"/>
        <c:overlap val="100"/>
        <c:axId val="218082272"/>
        <c:axId val="218080608"/>
      </c:barChart>
      <c:catAx>
        <c:axId val="218082272"/>
        <c:scaling>
          <c:orientation val="maxMin"/>
        </c:scaling>
        <c:delete val="1"/>
        <c:axPos val="l"/>
        <c:majorTickMark val="out"/>
        <c:minorTickMark val="none"/>
        <c:tickLblPos val="nextTo"/>
        <c:crossAx val="218080608"/>
        <c:crosses val="autoZero"/>
        <c:auto val="1"/>
        <c:lblAlgn val="ctr"/>
        <c:lblOffset val="100"/>
        <c:tickLblSkip val="3"/>
        <c:tickMarkSkip val="1"/>
        <c:noMultiLvlLbl val="0"/>
      </c:catAx>
      <c:valAx>
        <c:axId val="218080608"/>
        <c:scaling>
          <c:orientation val="minMax"/>
          <c:min val="0"/>
        </c:scaling>
        <c:delete val="1"/>
        <c:axPos val="t"/>
        <c:numFmt formatCode="0%" sourceLinked="1"/>
        <c:majorTickMark val="out"/>
        <c:minorTickMark val="none"/>
        <c:tickLblPos val="nextTo"/>
        <c:crossAx val="218082272"/>
        <c:crossesAt val="1"/>
        <c:crossBetween val="between"/>
      </c:valAx>
      <c:spPr>
        <a:noFill/>
        <a:ln w="25400">
          <a:noFill/>
        </a:ln>
      </c:spPr>
    </c:plotArea>
    <c:legend>
      <c:legendPos val="t"/>
      <c:layout>
        <c:manualLayout>
          <c:xMode val="edge"/>
          <c:yMode val="edge"/>
          <c:x val="6.8689349419481086E-2"/>
          <c:y val="3.3465305246597833E-2"/>
          <c:w val="0.81940013431495873"/>
          <c:h val="0.48281933586092068"/>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069161414048753E-2"/>
          <c:y val="5.1340739941753859E-2"/>
          <c:w val="0.97996430796843759"/>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'37【Q17】'!$F$30:$R$30</c:f>
              <c:numCache>
                <c:formatCode>0.0_ </c:formatCode>
                <c:ptCount val="13"/>
                <c:pt idx="0">
                  <c:v>35.913312693498447</c:v>
                </c:pt>
                <c:pt idx="1">
                  <c:v>18.266253869969042</c:v>
                </c:pt>
                <c:pt idx="2">
                  <c:v>14.860681114551083</c:v>
                </c:pt>
                <c:pt idx="3">
                  <c:v>4.3343653250773997</c:v>
                </c:pt>
                <c:pt idx="4">
                  <c:v>11.455108359133128</c:v>
                </c:pt>
                <c:pt idx="5">
                  <c:v>3.7151702786377707</c:v>
                </c:pt>
                <c:pt idx="6">
                  <c:v>3.4055727554179565</c:v>
                </c:pt>
                <c:pt idx="7">
                  <c:v>2.4767801857585141</c:v>
                </c:pt>
                <c:pt idx="8">
                  <c:v>5.2631578947368416</c:v>
                </c:pt>
                <c:pt idx="9">
                  <c:v>4.0247678018575854</c:v>
                </c:pt>
                <c:pt idx="10">
                  <c:v>3.4055727554179565</c:v>
                </c:pt>
                <c:pt idx="11">
                  <c:v>21.362229102167181</c:v>
                </c:pt>
                <c:pt idx="12">
                  <c:v>18.885448916408667</c:v>
                </c:pt>
              </c:numCache>
            </c:numRef>
          </c:val>
          <c:extLst>
            <c:ext xmlns:c16="http://schemas.microsoft.com/office/drawing/2014/chart" uri="{C3380CC4-5D6E-409C-BE32-E72D297353CC}">
              <c16:uniqueId val="{00000005-7174-409B-951F-7BB2EF9E5663}"/>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'37【Q17】'!$C$36</c:f>
              <c:strCache>
                <c:ptCount val="1"/>
                <c:pt idx="0">
                  <c:v>男性・管理職/総合職(n=163)</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'37【Q17】'!$D$35:$P$35</c:f>
              <c:strCache>
                <c:ptCount val="13"/>
                <c:pt idx="0">
                  <c:v>違う部門への異動</c:v>
                </c:pt>
                <c:pt idx="1">
                  <c:v>全社に関わるような仕事（経営企画、人事、経理等）</c:v>
                </c:pt>
                <c:pt idx="2">
                  <c:v>出向、転籍</c:v>
                </c:pt>
                <c:pt idx="3">
                  <c:v>組合幹部</c:v>
                </c:pt>
                <c:pt idx="4">
                  <c:v>転居を伴う国内転勤</c:v>
                </c:pt>
                <c:pt idx="5">
                  <c:v>海外転勤</c:v>
                </c:pt>
                <c:pt idx="6">
                  <c:v>産休・育休</c:v>
                </c:pt>
                <c:pt idx="7">
                  <c:v>時短勤務</c:v>
                </c:pt>
                <c:pt idx="8">
                  <c:v>病気等の療養での休職（3か月以上）</c:v>
                </c:pt>
                <c:pt idx="9">
                  <c:v>副業</c:v>
                </c:pt>
                <c:pt idx="10">
                  <c:v>ボランティア</c:v>
                </c:pt>
                <c:pt idx="11">
                  <c:v>転職活動や転職</c:v>
                </c:pt>
                <c:pt idx="12">
                  <c:v>あてはまるものはない</c:v>
                </c:pt>
              </c:strCache>
            </c:strRef>
          </c:cat>
          <c:val>
            <c:numRef>
              <c:f>'37【Q17】'!$D$36:$P$36</c:f>
              <c:numCache>
                <c:formatCode>0.0_ </c:formatCode>
                <c:ptCount val="13"/>
                <c:pt idx="0">
                  <c:v>40.490797546012267</c:v>
                </c:pt>
                <c:pt idx="1">
                  <c:v>23.926380368098162</c:v>
                </c:pt>
                <c:pt idx="2">
                  <c:v>20.858895705521473</c:v>
                </c:pt>
                <c:pt idx="3">
                  <c:v>5.5214723926380369</c:v>
                </c:pt>
                <c:pt idx="4">
                  <c:v>17.791411042944784</c:v>
                </c:pt>
                <c:pt idx="5">
                  <c:v>6.1349693251533743</c:v>
                </c:pt>
                <c:pt idx="6">
                  <c:v>0</c:v>
                </c:pt>
                <c:pt idx="7">
                  <c:v>0</c:v>
                </c:pt>
                <c:pt idx="8">
                  <c:v>4.294478527607362</c:v>
                </c:pt>
                <c:pt idx="9">
                  <c:v>0.61349693251533743</c:v>
                </c:pt>
                <c:pt idx="10">
                  <c:v>1.2269938650306749</c:v>
                </c:pt>
                <c:pt idx="11">
                  <c:v>16.564417177914109</c:v>
                </c:pt>
                <c:pt idx="12">
                  <c:v>14.723926380368098</c:v>
                </c:pt>
              </c:numCache>
            </c:numRef>
          </c:val>
          <c:extLst>
            <c:ext xmlns:c16="http://schemas.microsoft.com/office/drawing/2014/chart" uri="{C3380CC4-5D6E-409C-BE32-E72D297353CC}">
              <c16:uniqueId val="{00000000-0B94-41BA-BBB4-D9F2396D6B1C}"/>
            </c:ext>
          </c:extLst>
        </c:ser>
        <c:ser>
          <c:idx val="1"/>
          <c:order val="1"/>
          <c:tx>
            <c:strRef>
              <c:f>'37【Q17】'!$C$37</c:f>
              <c:strCache>
                <c:ptCount val="1"/>
                <c:pt idx="0">
                  <c:v>女性・管理職/総合職(n=56)</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'37【Q17】'!$D$35:$P$35</c:f>
              <c:strCache>
                <c:ptCount val="13"/>
                <c:pt idx="0">
                  <c:v>違う部門への異動</c:v>
                </c:pt>
                <c:pt idx="1">
                  <c:v>全社に関わるような仕事（経営企画、人事、経理等）</c:v>
                </c:pt>
                <c:pt idx="2">
                  <c:v>出向、転籍</c:v>
                </c:pt>
                <c:pt idx="3">
                  <c:v>組合幹部</c:v>
                </c:pt>
                <c:pt idx="4">
                  <c:v>転居を伴う国内転勤</c:v>
                </c:pt>
                <c:pt idx="5">
                  <c:v>海外転勤</c:v>
                </c:pt>
                <c:pt idx="6">
                  <c:v>産休・育休</c:v>
                </c:pt>
                <c:pt idx="7">
                  <c:v>時短勤務</c:v>
                </c:pt>
                <c:pt idx="8">
                  <c:v>病気等の療養での休職（3か月以上）</c:v>
                </c:pt>
                <c:pt idx="9">
                  <c:v>副業</c:v>
                </c:pt>
                <c:pt idx="10">
                  <c:v>ボランティア</c:v>
                </c:pt>
                <c:pt idx="11">
                  <c:v>転職活動や転職</c:v>
                </c:pt>
                <c:pt idx="12">
                  <c:v>あてはまるものはない</c:v>
                </c:pt>
              </c:strCache>
            </c:strRef>
          </c:cat>
          <c:val>
            <c:numRef>
              <c:f>'37【Q17】'!$D$37:$P$37</c:f>
              <c:numCache>
                <c:formatCode>0.0_ </c:formatCode>
                <c:ptCount val="13"/>
                <c:pt idx="0">
                  <c:v>39.285714285714285</c:v>
                </c:pt>
                <c:pt idx="1">
                  <c:v>14.285714285714285</c:v>
                </c:pt>
                <c:pt idx="2">
                  <c:v>12.5</c:v>
                </c:pt>
                <c:pt idx="3">
                  <c:v>7.1428571428571423</c:v>
                </c:pt>
                <c:pt idx="4">
                  <c:v>5.3571428571428568</c:v>
                </c:pt>
                <c:pt idx="5">
                  <c:v>1.7857142857142856</c:v>
                </c:pt>
                <c:pt idx="6">
                  <c:v>3.5714285714285712</c:v>
                </c:pt>
                <c:pt idx="7">
                  <c:v>7.1428571428571423</c:v>
                </c:pt>
                <c:pt idx="8">
                  <c:v>8.9285714285714288</c:v>
                </c:pt>
                <c:pt idx="9">
                  <c:v>7.1428571428571423</c:v>
                </c:pt>
                <c:pt idx="10">
                  <c:v>3.5714285714285712</c:v>
                </c:pt>
                <c:pt idx="11">
                  <c:v>23.214285714285715</c:v>
                </c:pt>
                <c:pt idx="12">
                  <c:v>21.428571428571427</c:v>
                </c:pt>
              </c:numCache>
            </c:numRef>
          </c:val>
          <c:extLst>
            <c:ext xmlns:c16="http://schemas.microsoft.com/office/drawing/2014/chart" uri="{C3380CC4-5D6E-409C-BE32-E72D297353CC}">
              <c16:uniqueId val="{00000001-0B94-41BA-BBB4-D9F2396D6B1C}"/>
            </c:ext>
          </c:extLst>
        </c:ser>
        <c:ser>
          <c:idx val="2"/>
          <c:order val="2"/>
          <c:tx>
            <c:strRef>
              <c:f>'37【Q17】'!$C$38</c:f>
              <c:strCache>
                <c:ptCount val="1"/>
                <c:pt idx="0">
                  <c:v>女性・一般職(n=84)</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'37【Q17】'!$D$35:$P$35</c:f>
              <c:strCache>
                <c:ptCount val="13"/>
                <c:pt idx="0">
                  <c:v>違う部門への異動</c:v>
                </c:pt>
                <c:pt idx="1">
                  <c:v>全社に関わるような仕事（経営企画、人事、経理等）</c:v>
                </c:pt>
                <c:pt idx="2">
                  <c:v>出向、転籍</c:v>
                </c:pt>
                <c:pt idx="3">
                  <c:v>組合幹部</c:v>
                </c:pt>
                <c:pt idx="4">
                  <c:v>転居を伴う国内転勤</c:v>
                </c:pt>
                <c:pt idx="5">
                  <c:v>海外転勤</c:v>
                </c:pt>
                <c:pt idx="6">
                  <c:v>産休・育休</c:v>
                </c:pt>
                <c:pt idx="7">
                  <c:v>時短勤務</c:v>
                </c:pt>
                <c:pt idx="8">
                  <c:v>病気等の療養での休職（3か月以上）</c:v>
                </c:pt>
                <c:pt idx="9">
                  <c:v>副業</c:v>
                </c:pt>
                <c:pt idx="10">
                  <c:v>ボランティア</c:v>
                </c:pt>
                <c:pt idx="11">
                  <c:v>転職活動や転職</c:v>
                </c:pt>
                <c:pt idx="12">
                  <c:v>あてはまるものはない</c:v>
                </c:pt>
              </c:strCache>
            </c:strRef>
          </c:cat>
          <c:val>
            <c:numRef>
              <c:f>'37【Q17】'!$D$38:$P$38</c:f>
              <c:numCache>
                <c:formatCode>0.0_ </c:formatCode>
                <c:ptCount val="13"/>
                <c:pt idx="0">
                  <c:v>27.380952380952383</c:v>
                </c:pt>
                <c:pt idx="1">
                  <c:v>9.5238095238095237</c:v>
                </c:pt>
                <c:pt idx="2">
                  <c:v>7.1428571428571423</c:v>
                </c:pt>
                <c:pt idx="3">
                  <c:v>0</c:v>
                </c:pt>
                <c:pt idx="4">
                  <c:v>3.5714285714285712</c:v>
                </c:pt>
                <c:pt idx="5">
                  <c:v>1.1904761904761905</c:v>
                </c:pt>
                <c:pt idx="6">
                  <c:v>10.714285714285714</c:v>
                </c:pt>
                <c:pt idx="7">
                  <c:v>4.7619047619047619</c:v>
                </c:pt>
                <c:pt idx="8">
                  <c:v>4.7619047619047619</c:v>
                </c:pt>
                <c:pt idx="9">
                  <c:v>7.1428571428571423</c:v>
                </c:pt>
                <c:pt idx="10">
                  <c:v>8.3333333333333321</c:v>
                </c:pt>
                <c:pt idx="11">
                  <c:v>27.380952380952383</c:v>
                </c:pt>
                <c:pt idx="12">
                  <c:v>21.428571428571427</c:v>
                </c:pt>
              </c:numCache>
            </c:numRef>
          </c:val>
          <c:extLst>
            <c:ext xmlns:c16="http://schemas.microsoft.com/office/drawing/2014/chart" uri="{C3380CC4-5D6E-409C-BE32-E72D297353CC}">
              <c16:uniqueId val="{00000002-0B94-41BA-BBB4-D9F2396D6B1C}"/>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6405001340105367E-2"/>
          <c:y val="5.1368424837306297E-2"/>
          <c:w val="0.89105970563546566"/>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'38【Q18】'!$F$30:$H$30</c:f>
              <c:numCache>
                <c:formatCode>0.0_ </c:formatCode>
                <c:ptCount val="3"/>
                <c:pt idx="0">
                  <c:v>33.333333333333329</c:v>
                </c:pt>
                <c:pt idx="1">
                  <c:v>41.134751773049643</c:v>
                </c:pt>
                <c:pt idx="2">
                  <c:v>25.531914893617021</c:v>
                </c:pt>
              </c:numCache>
            </c:numRef>
          </c:val>
          <c:extLst>
            <c:ext xmlns:c16="http://schemas.microsoft.com/office/drawing/2014/chart" uri="{C3380CC4-5D6E-409C-BE32-E72D297353CC}">
              <c16:uniqueId val="{00000005-BA56-41A8-BD80-1CCB16EE258D}"/>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35189336068E-2"/>
          <c:y val="0.57997547707763775"/>
          <c:w val="0.9375693739554638"/>
          <c:h val="0.34740648747421804"/>
        </c:manualLayout>
      </c:layout>
      <c:barChart>
        <c:barDir val="bar"/>
        <c:grouping val="percentStacked"/>
        <c:varyColors val="0"/>
        <c:ser>
          <c:idx val="0"/>
          <c:order val="0"/>
          <c:tx>
            <c:strRef>
              <c:f>'38【Q18】'!$F$28</c:f>
              <c:strCache>
                <c:ptCount val="1"/>
                <c:pt idx="0">
                  <c:v>ある</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'38【Q18】'!$F$30:$F$33</c:f>
              <c:numCache>
                <c:formatCode>0.0_ </c:formatCode>
                <c:ptCount val="4"/>
                <c:pt idx="0">
                  <c:v>33.333333333333329</c:v>
                </c:pt>
                <c:pt idx="1">
                  <c:v>46.666666666666664</c:v>
                </c:pt>
                <c:pt idx="2">
                  <c:v>34.146341463414636</c:v>
                </c:pt>
                <c:pt idx="3">
                  <c:v>18.115942028985508</c:v>
                </c:pt>
              </c:numCache>
            </c:numRef>
          </c:val>
          <c:extLst>
            <c:ext xmlns:c16="http://schemas.microsoft.com/office/drawing/2014/chart" uri="{C3380CC4-5D6E-409C-BE32-E72D297353CC}">
              <c16:uniqueId val="{00000001-BD67-4F58-A0D7-EC97392A9F5D}"/>
            </c:ext>
          </c:extLst>
        </c:ser>
        <c:ser>
          <c:idx val="1"/>
          <c:order val="1"/>
          <c:tx>
            <c:strRef>
              <c:f>'38【Q18】'!$G$28</c:f>
              <c:strCache>
                <c:ptCount val="1"/>
                <c:pt idx="0">
                  <c:v>ない</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'38【Q18】'!$G$30:$G$33</c:f>
              <c:numCache>
                <c:formatCode>0.0_ </c:formatCode>
                <c:ptCount val="4"/>
                <c:pt idx="0">
                  <c:v>41.134751773049643</c:v>
                </c:pt>
                <c:pt idx="1">
                  <c:v>44.444444444444443</c:v>
                </c:pt>
                <c:pt idx="2">
                  <c:v>34.146341463414636</c:v>
                </c:pt>
                <c:pt idx="3">
                  <c:v>36.95652173913043</c:v>
                </c:pt>
              </c:numCache>
            </c:numRef>
          </c:val>
          <c:extLst>
            <c:ext xmlns:c16="http://schemas.microsoft.com/office/drawing/2014/chart" uri="{C3380CC4-5D6E-409C-BE32-E72D297353CC}">
              <c16:uniqueId val="{00000002-BD67-4F58-A0D7-EC97392A9F5D}"/>
            </c:ext>
          </c:extLst>
        </c:ser>
        <c:ser>
          <c:idx val="2"/>
          <c:order val="2"/>
          <c:tx>
            <c:strRef>
              <c:f>'38【Q18】'!$H$28</c:f>
              <c:strCache>
                <c:ptCount val="1"/>
                <c:pt idx="0">
                  <c:v>異動をしたことがない</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'38【Q18】'!$H$30:$H$33</c:f>
              <c:numCache>
                <c:formatCode>0.0_ </c:formatCode>
                <c:ptCount val="4"/>
                <c:pt idx="0">
                  <c:v>25.531914893617021</c:v>
                </c:pt>
                <c:pt idx="1">
                  <c:v>8.8888888888888893</c:v>
                </c:pt>
                <c:pt idx="2">
                  <c:v>31.707317073170731</c:v>
                </c:pt>
                <c:pt idx="3">
                  <c:v>44.927536231884055</c:v>
                </c:pt>
              </c:numCache>
            </c:numRef>
          </c:val>
          <c:extLst>
            <c:ext xmlns:c16="http://schemas.microsoft.com/office/drawing/2014/chart" uri="{C3380CC4-5D6E-409C-BE32-E72D297353CC}">
              <c16:uniqueId val="{00000003-BD67-4F58-A0D7-EC97392A9F5D}"/>
            </c:ext>
          </c:extLst>
        </c:ser>
        <c:dLbls>
          <c:showLegendKey val="0"/>
          <c:showVal val="0"/>
          <c:showCatName val="0"/>
          <c:showSerName val="0"/>
          <c:showPercent val="0"/>
          <c:showBubbleSize val="0"/>
        </c:dLbls>
        <c:gapWidth val="30"/>
        <c:overlap val="100"/>
        <c:axId val="1722961680"/>
        <c:axId val="1722947536"/>
      </c:barChart>
      <c:catAx>
        <c:axId val="1722961680"/>
        <c:scaling>
          <c:orientation val="maxMin"/>
        </c:scaling>
        <c:delete val="1"/>
        <c:axPos val="l"/>
        <c:majorTickMark val="out"/>
        <c:minorTickMark val="none"/>
        <c:tickLblPos val="nextTo"/>
        <c:crossAx val="1722947536"/>
        <c:crosses val="autoZero"/>
        <c:auto val="1"/>
        <c:lblAlgn val="ctr"/>
        <c:lblOffset val="100"/>
        <c:tickLblSkip val="3"/>
        <c:tickMarkSkip val="1"/>
        <c:noMultiLvlLbl val="0"/>
      </c:catAx>
      <c:valAx>
        <c:axId val="1722947536"/>
        <c:scaling>
          <c:orientation val="minMax"/>
          <c:min val="0"/>
        </c:scaling>
        <c:delete val="1"/>
        <c:axPos val="t"/>
        <c:numFmt formatCode="0%" sourceLinked="1"/>
        <c:majorTickMark val="out"/>
        <c:minorTickMark val="none"/>
        <c:tickLblPos val="nextTo"/>
        <c:crossAx val="1722961680"/>
        <c:crossesAt val="1"/>
        <c:crossBetween val="between"/>
      </c:valAx>
      <c:spPr>
        <a:noFill/>
        <a:ln w="25400">
          <a:noFill/>
        </a:ln>
      </c:spPr>
    </c:plotArea>
    <c:legend>
      <c:legendPos val="t"/>
      <c:layout>
        <c:manualLayout>
          <c:xMode val="edge"/>
          <c:yMode val="edge"/>
          <c:x val="0.19642085074517809"/>
          <c:y val="0.44648329196673409"/>
          <c:w val="0.56834610491261195"/>
          <c:h val="6.9750871305021292E-2"/>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1806037037037038"/>
          <c:y val="8.4745675108790566E-2"/>
          <c:w val="0.73635555555555565"/>
          <c:h val="0.81467211650499238"/>
        </c:manualLayout>
      </c:layout>
      <c:barChart>
        <c:barDir val="bar"/>
        <c:grouping val="percentStacked"/>
        <c:varyColors val="0"/>
        <c:ser>
          <c:idx val="0"/>
          <c:order val="0"/>
          <c:tx>
            <c:strRef>
              <c:f>'38【Q18】'!$D$35</c:f>
              <c:strCache>
                <c:ptCount val="1"/>
                <c:pt idx="0">
                  <c:v>ある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'38【Q18】'!$C$36:$C$38</c:f>
              <c:strCache>
                <c:ptCount val="3"/>
                <c:pt idx="0">
                  <c:v>男性・管理職/総合職(n=180)</c:v>
                </c:pt>
                <c:pt idx="1">
                  <c:v>女性・管理職/総合職(n=82)</c:v>
                </c:pt>
                <c:pt idx="2">
                  <c:v>女性・一般職(n=138)</c:v>
                </c:pt>
              </c:strCache>
            </c:strRef>
          </c:cat>
          <c:val>
            <c:numRef>
              <c:f>'38【Q18】'!$D$36:$D$38</c:f>
              <c:numCache>
                <c:formatCode>0.0_ </c:formatCode>
                <c:ptCount val="3"/>
                <c:pt idx="0">
                  <c:v>46.666666666666664</c:v>
                </c:pt>
                <c:pt idx="1">
                  <c:v>34.146341463414636</c:v>
                </c:pt>
                <c:pt idx="2">
                  <c:v>18.115942028985508</c:v>
                </c:pt>
              </c:numCache>
            </c:numRef>
          </c:val>
          <c:extLst>
            <c:ext xmlns:c16="http://schemas.microsoft.com/office/drawing/2014/chart" uri="{C3380CC4-5D6E-409C-BE32-E72D297353CC}">
              <c16:uniqueId val="{00000000-86AE-4474-9F00-5B2B73498732}"/>
            </c:ext>
          </c:extLst>
        </c:ser>
        <c:ser>
          <c:idx val="1"/>
          <c:order val="1"/>
          <c:tx>
            <c:strRef>
              <c:f>'38【Q18】'!$E$35</c:f>
              <c:strCache>
                <c:ptCount val="1"/>
                <c:pt idx="0">
                  <c:v>ない</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'38【Q18】'!$C$36:$C$38</c:f>
              <c:strCache>
                <c:ptCount val="3"/>
                <c:pt idx="0">
                  <c:v>男性・管理職/総合職(n=180)</c:v>
                </c:pt>
                <c:pt idx="1">
                  <c:v>女性・管理職/総合職(n=82)</c:v>
                </c:pt>
                <c:pt idx="2">
                  <c:v>女性・一般職(n=138)</c:v>
                </c:pt>
              </c:strCache>
            </c:strRef>
          </c:cat>
          <c:val>
            <c:numRef>
              <c:f>'38【Q18】'!$E$36:$E$38</c:f>
              <c:numCache>
                <c:formatCode>0.0_ </c:formatCode>
                <c:ptCount val="3"/>
                <c:pt idx="0">
                  <c:v>44.444444444444443</c:v>
                </c:pt>
                <c:pt idx="1">
                  <c:v>34.146341463414636</c:v>
                </c:pt>
                <c:pt idx="2">
                  <c:v>36.95652173913043</c:v>
                </c:pt>
              </c:numCache>
            </c:numRef>
          </c:val>
          <c:extLst>
            <c:ext xmlns:c16="http://schemas.microsoft.com/office/drawing/2014/chart" uri="{C3380CC4-5D6E-409C-BE32-E72D297353CC}">
              <c16:uniqueId val="{00000001-86AE-4474-9F00-5B2B73498732}"/>
            </c:ext>
          </c:extLst>
        </c:ser>
        <c:ser>
          <c:idx val="2"/>
          <c:order val="2"/>
          <c:tx>
            <c:strRef>
              <c:f>'38【Q18】'!$F$35</c:f>
              <c:strCache>
                <c:ptCount val="1"/>
                <c:pt idx="0">
                  <c:v>異動をしたことがない</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'38【Q18】'!$C$36:$C$38</c:f>
              <c:strCache>
                <c:ptCount val="3"/>
                <c:pt idx="0">
                  <c:v>男性・管理職/総合職(n=180)</c:v>
                </c:pt>
                <c:pt idx="1">
                  <c:v>女性・管理職/総合職(n=82)</c:v>
                </c:pt>
                <c:pt idx="2">
                  <c:v>女性・一般職(n=138)</c:v>
                </c:pt>
              </c:strCache>
            </c:strRef>
          </c:cat>
          <c:val>
            <c:numRef>
              <c:f>'38【Q18】'!$F$36:$F$38</c:f>
              <c:numCache>
                <c:formatCode>0.0_ </c:formatCode>
                <c:ptCount val="3"/>
                <c:pt idx="0">
                  <c:v>8.8888888888888893</c:v>
                </c:pt>
                <c:pt idx="1">
                  <c:v>31.707317073170731</c:v>
                </c:pt>
                <c:pt idx="2">
                  <c:v>44.927536231884055</c:v>
                </c:pt>
              </c:numCache>
            </c:numRef>
          </c:val>
          <c:extLst>
            <c:ext xmlns:c16="http://schemas.microsoft.com/office/drawing/2014/chart" uri="{C3380CC4-5D6E-409C-BE32-E72D297353CC}">
              <c16:uniqueId val="{00000002-86AE-4474-9F00-5B2B73498732}"/>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91927272133407911"/>
          <c:w val="0.99840648148148148"/>
          <c:h val="8.0727278665920874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2.9250451424289697E-2"/>
          <c:y val="5.1368424837306297E-2"/>
          <c:w val="0.91246130648945445"/>
          <c:h val="0.9143849998202278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'39【Q19】'!$F$30:$I$30</c:f>
              <c:numCache>
                <c:formatCode>0.0_ </c:formatCode>
                <c:ptCount val="4"/>
                <c:pt idx="0">
                  <c:v>36.507936507936506</c:v>
                </c:pt>
                <c:pt idx="1">
                  <c:v>42.857142857142854</c:v>
                </c:pt>
                <c:pt idx="2">
                  <c:v>14.603174603174605</c:v>
                </c:pt>
                <c:pt idx="3">
                  <c:v>6.0317460317460316</c:v>
                </c:pt>
              </c:numCache>
            </c:numRef>
          </c:val>
          <c:extLst>
            <c:ext xmlns:c16="http://schemas.microsoft.com/office/drawing/2014/chart" uri="{C3380CC4-5D6E-409C-BE32-E72D297353CC}">
              <c16:uniqueId val="{00000005-3811-4BDC-BF0E-94F18A37EE19}"/>
            </c:ext>
          </c:extLst>
        </c:ser>
        <c:dLbls>
          <c:showLegendKey val="0"/>
          <c:showVal val="0"/>
          <c:showCatName val="0"/>
          <c:showSerName val="0"/>
          <c:showPercent val="0"/>
          <c:showBubbleSize val="0"/>
        </c:dLbls>
        <c:gapWidth val="60"/>
        <c:overlap val="-50"/>
        <c:axId val="74160768"/>
        <c:axId val="75940224"/>
      </c:barChart>
      <c:catAx>
        <c:axId val="74160768"/>
        <c:scaling>
          <c:orientation val="minMax"/>
        </c:scaling>
        <c:delete val="1"/>
        <c:axPos val="b"/>
        <c:numFmt formatCode="General" sourceLinked="1"/>
        <c:majorTickMark val="out"/>
        <c:minorTickMark val="none"/>
        <c:tickLblPos val="nextTo"/>
        <c:crossAx val="75940224"/>
        <c:crosses val="autoZero"/>
        <c:auto val="1"/>
        <c:lblAlgn val="ctr"/>
        <c:lblOffset val="100"/>
        <c:noMultiLvlLbl val="0"/>
      </c:catAx>
      <c:valAx>
        <c:axId val="75940224"/>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74160768"/>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1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paperSize="9" orientation="landscape" horizontalDpi="-3" verticalDpi="0"/>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2508127624665553E-2"/>
          <c:y val="0.57997547707763775"/>
          <c:w val="0.93756915578227862"/>
          <c:h val="0.34740648747421804"/>
        </c:manualLayout>
      </c:layout>
      <c:barChart>
        <c:barDir val="bar"/>
        <c:grouping val="percentStacked"/>
        <c:varyColors val="0"/>
        <c:ser>
          <c:idx val="0"/>
          <c:order val="0"/>
          <c:tx>
            <c:strRef>
              <c:f>'39【Q19】'!$F$28</c:f>
              <c:strCache>
                <c:ptCount val="1"/>
                <c:pt idx="0">
                  <c:v>プラスに働いた</c:v>
                </c:pt>
              </c:strCache>
            </c:strRef>
          </c:tx>
          <c:spPr>
            <a:solidFill>
              <a:srgbClr val="95B3D7"/>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'39【Q19】'!$F$30:$F$33</c:f>
              <c:numCache>
                <c:formatCode>0.0_ </c:formatCode>
                <c:ptCount val="4"/>
                <c:pt idx="0">
                  <c:v>36.507936507936506</c:v>
                </c:pt>
                <c:pt idx="1">
                  <c:v>46.341463414634148</c:v>
                </c:pt>
                <c:pt idx="2">
                  <c:v>33.928571428571431</c:v>
                </c:pt>
                <c:pt idx="3">
                  <c:v>19.736842105263158</c:v>
                </c:pt>
              </c:numCache>
            </c:numRef>
          </c:val>
          <c:extLst>
            <c:ext xmlns:c16="http://schemas.microsoft.com/office/drawing/2014/chart" uri="{C3380CC4-5D6E-409C-BE32-E72D297353CC}">
              <c16:uniqueId val="{00000001-863C-4E6C-AB6A-1233239582F7}"/>
            </c:ext>
          </c:extLst>
        </c:ser>
        <c:ser>
          <c:idx val="1"/>
          <c:order val="1"/>
          <c:tx>
            <c:strRef>
              <c:f>'39【Q19】'!$G$28</c:f>
              <c:strCache>
                <c:ptCount val="1"/>
                <c:pt idx="0">
                  <c:v>ややプラスに働いた</c:v>
                </c:pt>
              </c:strCache>
            </c:strRef>
          </c:tx>
          <c:spPr>
            <a:solidFill>
              <a:srgbClr val="DA9694"/>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'39【Q19】'!$G$30:$G$33</c:f>
              <c:numCache>
                <c:formatCode>0.0_ </c:formatCode>
                <c:ptCount val="4"/>
                <c:pt idx="0">
                  <c:v>42.857142857142854</c:v>
                </c:pt>
                <c:pt idx="1">
                  <c:v>41.463414634146339</c:v>
                </c:pt>
                <c:pt idx="2">
                  <c:v>51.785714285714292</c:v>
                </c:pt>
                <c:pt idx="3">
                  <c:v>38.15789473684211</c:v>
                </c:pt>
              </c:numCache>
            </c:numRef>
          </c:val>
          <c:extLst>
            <c:ext xmlns:c16="http://schemas.microsoft.com/office/drawing/2014/chart" uri="{C3380CC4-5D6E-409C-BE32-E72D297353CC}">
              <c16:uniqueId val="{00000002-863C-4E6C-AB6A-1233239582F7}"/>
            </c:ext>
          </c:extLst>
        </c:ser>
        <c:ser>
          <c:idx val="2"/>
          <c:order val="2"/>
          <c:tx>
            <c:strRef>
              <c:f>'39【Q19】'!$H$28</c:f>
              <c:strCache>
                <c:ptCount val="1"/>
                <c:pt idx="0">
                  <c:v>あまりプラスに働かなかった</c:v>
                </c:pt>
              </c:strCache>
            </c:strRef>
          </c:tx>
          <c:spPr>
            <a:solidFill>
              <a:srgbClr val="C4D79B"/>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'39【Q19】'!$H$30:$H$33</c:f>
              <c:numCache>
                <c:formatCode>0.0_ </c:formatCode>
                <c:ptCount val="4"/>
                <c:pt idx="0">
                  <c:v>14.603174603174605</c:v>
                </c:pt>
                <c:pt idx="1">
                  <c:v>8.536585365853659</c:v>
                </c:pt>
                <c:pt idx="2">
                  <c:v>8.9285714285714288</c:v>
                </c:pt>
                <c:pt idx="3">
                  <c:v>30.263157894736842</c:v>
                </c:pt>
              </c:numCache>
            </c:numRef>
          </c:val>
          <c:extLst>
            <c:ext xmlns:c16="http://schemas.microsoft.com/office/drawing/2014/chart" uri="{C3380CC4-5D6E-409C-BE32-E72D297353CC}">
              <c16:uniqueId val="{00000003-863C-4E6C-AB6A-1233239582F7}"/>
            </c:ext>
          </c:extLst>
        </c:ser>
        <c:ser>
          <c:idx val="3"/>
          <c:order val="3"/>
          <c:tx>
            <c:strRef>
              <c:f>'39【Q19】'!$I$28</c:f>
              <c:strCache>
                <c:ptCount val="1"/>
                <c:pt idx="0">
                  <c:v>プラスに働かなかった</c:v>
                </c:pt>
              </c:strCache>
            </c:strRef>
          </c:tx>
          <c:spPr>
            <a:solidFill>
              <a:srgbClr val="FABF8F"/>
            </a:solidFill>
            <a:ln>
              <a:solidFill>
                <a:srgbClr val="BFBFBF"/>
              </a:solidFill>
              <a:prstDash val="solid"/>
            </a:ln>
          </c:spPr>
          <c:invertIfNegative val="0"/>
          <c:dLbls>
            <c:numFmt formatCode="0.0_ ;\ \-0.0_ ;" sourceLinked="0"/>
            <c:spPr>
              <a:noFill/>
              <a:ln>
                <a:noFill/>
              </a:ln>
              <a:effectLst/>
            </c:spPr>
            <c:txPr>
              <a:bodyPr wrap="square" lIns="38100" tIns="19050" rIns="38100" bIns="19050" anchor="ctr">
                <a:spAutoFit/>
              </a:bodyPr>
              <a:lstStyle/>
              <a:p>
                <a:pPr>
                  <a:defRPr sz="10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'39【Q19】'!$I$30:$I$33</c:f>
              <c:numCache>
                <c:formatCode>0.0_ </c:formatCode>
                <c:ptCount val="4"/>
                <c:pt idx="0">
                  <c:v>6.0317460317460316</c:v>
                </c:pt>
                <c:pt idx="1">
                  <c:v>3.6585365853658534</c:v>
                </c:pt>
                <c:pt idx="2">
                  <c:v>5.3571428571428568</c:v>
                </c:pt>
                <c:pt idx="3">
                  <c:v>11.842105263157894</c:v>
                </c:pt>
              </c:numCache>
            </c:numRef>
          </c:val>
          <c:extLst>
            <c:ext xmlns:c16="http://schemas.microsoft.com/office/drawing/2014/chart" uri="{C3380CC4-5D6E-409C-BE32-E72D297353CC}">
              <c16:uniqueId val="{00000004-863C-4E6C-AB6A-1233239582F7}"/>
            </c:ext>
          </c:extLst>
        </c:ser>
        <c:dLbls>
          <c:showLegendKey val="0"/>
          <c:showVal val="0"/>
          <c:showCatName val="0"/>
          <c:showSerName val="0"/>
          <c:showPercent val="0"/>
          <c:showBubbleSize val="0"/>
        </c:dLbls>
        <c:gapWidth val="30"/>
        <c:overlap val="100"/>
        <c:axId val="1722954192"/>
        <c:axId val="1722948368"/>
      </c:barChart>
      <c:catAx>
        <c:axId val="1722954192"/>
        <c:scaling>
          <c:orientation val="maxMin"/>
        </c:scaling>
        <c:delete val="1"/>
        <c:axPos val="l"/>
        <c:majorTickMark val="out"/>
        <c:minorTickMark val="none"/>
        <c:tickLblPos val="nextTo"/>
        <c:crossAx val="1722948368"/>
        <c:crosses val="autoZero"/>
        <c:auto val="1"/>
        <c:lblAlgn val="ctr"/>
        <c:lblOffset val="100"/>
        <c:tickLblSkip val="3"/>
        <c:tickMarkSkip val="1"/>
        <c:noMultiLvlLbl val="0"/>
      </c:catAx>
      <c:valAx>
        <c:axId val="1722948368"/>
        <c:scaling>
          <c:orientation val="minMax"/>
          <c:min val="0"/>
        </c:scaling>
        <c:delete val="1"/>
        <c:axPos val="t"/>
        <c:numFmt formatCode="0%" sourceLinked="1"/>
        <c:majorTickMark val="out"/>
        <c:minorTickMark val="none"/>
        <c:tickLblPos val="nextTo"/>
        <c:crossAx val="1722954192"/>
        <c:crossesAt val="1"/>
        <c:crossBetween val="between"/>
      </c:valAx>
      <c:spPr>
        <a:noFill/>
        <a:ln w="25400">
          <a:noFill/>
        </a:ln>
      </c:spPr>
    </c:plotArea>
    <c:legend>
      <c:legendPos val="t"/>
      <c:layout>
        <c:manualLayout>
          <c:xMode val="edge"/>
          <c:yMode val="edge"/>
          <c:x val="9.8900535049052204E-2"/>
          <c:y val="0.38247205095051995"/>
          <c:w val="0.76491155656920384"/>
          <c:h val="0.13371582168429524"/>
        </c:manualLayout>
      </c:layout>
      <c:overlay val="0"/>
      <c:spPr>
        <a:noFill/>
        <a:ln w="25400">
          <a:noFill/>
        </a:ln>
      </c:spPr>
      <c:txPr>
        <a:bodyPr/>
        <a:lstStyle/>
        <a:p>
          <a:pPr>
            <a:defRPr sz="1000"/>
          </a:pPr>
          <a:endParaRPr lang="ja-JP"/>
        </a:p>
      </c:txPr>
    </c:legend>
    <c:plotVisOnly val="1"/>
    <c:dispBlanksAs val="gap"/>
    <c:showDLblsOverMax val="0"/>
  </c:chart>
  <c:spPr>
    <a:noFill/>
    <a:ln w="25400">
      <a:noFill/>
    </a:ln>
  </c:sp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2511592592592591"/>
          <c:y val="8.4745675108790566E-2"/>
          <c:w val="0.72929999999999995"/>
          <c:h val="0.81467211650499238"/>
        </c:manualLayout>
      </c:layout>
      <c:barChart>
        <c:barDir val="bar"/>
        <c:grouping val="percentStacked"/>
        <c:varyColors val="0"/>
        <c:ser>
          <c:idx val="0"/>
          <c:order val="0"/>
          <c:tx>
            <c:strRef>
              <c:f>'39【Q19】'!$D$35</c:f>
              <c:strCache>
                <c:ptCount val="1"/>
                <c:pt idx="0">
                  <c:v>プラスに働いた</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'39【Q19】'!$C$36:$C$38</c:f>
              <c:strCache>
                <c:ptCount val="3"/>
                <c:pt idx="0">
                  <c:v>男性・管理職/総合職(n=164)</c:v>
                </c:pt>
                <c:pt idx="1">
                  <c:v>女性・管理職/総合職(n=56)</c:v>
                </c:pt>
                <c:pt idx="2">
                  <c:v>女性・一般職(n=76)</c:v>
                </c:pt>
              </c:strCache>
            </c:strRef>
          </c:cat>
          <c:val>
            <c:numRef>
              <c:f>'39【Q19】'!$D$36:$D$38</c:f>
              <c:numCache>
                <c:formatCode>0.0_ </c:formatCode>
                <c:ptCount val="3"/>
                <c:pt idx="0">
                  <c:v>46.341463414634148</c:v>
                </c:pt>
                <c:pt idx="1">
                  <c:v>33.928571428571431</c:v>
                </c:pt>
                <c:pt idx="2">
                  <c:v>19.736842105263158</c:v>
                </c:pt>
              </c:numCache>
            </c:numRef>
          </c:val>
          <c:extLst>
            <c:ext xmlns:c16="http://schemas.microsoft.com/office/drawing/2014/chart" uri="{C3380CC4-5D6E-409C-BE32-E72D297353CC}">
              <c16:uniqueId val="{00000000-81F5-4F0C-903E-B9270483D030}"/>
            </c:ext>
          </c:extLst>
        </c:ser>
        <c:ser>
          <c:idx val="1"/>
          <c:order val="1"/>
          <c:tx>
            <c:strRef>
              <c:f>'39【Q19】'!$E$35</c:f>
              <c:strCache>
                <c:ptCount val="1"/>
                <c:pt idx="0">
                  <c:v>ややプラスに働いた</c:v>
                </c:pt>
              </c:strCache>
            </c:strRef>
          </c:tx>
          <c:spPr>
            <a:solidFill>
              <a:schemeClr val="accent1">
                <a:lumMod val="20000"/>
                <a:lumOff val="80000"/>
              </a:schemeClr>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'39【Q19】'!$C$36:$C$38</c:f>
              <c:strCache>
                <c:ptCount val="3"/>
                <c:pt idx="0">
                  <c:v>男性・管理職/総合職(n=164)</c:v>
                </c:pt>
                <c:pt idx="1">
                  <c:v>女性・管理職/総合職(n=56)</c:v>
                </c:pt>
                <c:pt idx="2">
                  <c:v>女性・一般職(n=76)</c:v>
                </c:pt>
              </c:strCache>
            </c:strRef>
          </c:cat>
          <c:val>
            <c:numRef>
              <c:f>'39【Q19】'!$E$36:$E$38</c:f>
              <c:numCache>
                <c:formatCode>0.0_ </c:formatCode>
                <c:ptCount val="3"/>
                <c:pt idx="0">
                  <c:v>41.463414634146339</c:v>
                </c:pt>
                <c:pt idx="1">
                  <c:v>51.785714285714292</c:v>
                </c:pt>
                <c:pt idx="2">
                  <c:v>38.15789473684211</c:v>
                </c:pt>
              </c:numCache>
            </c:numRef>
          </c:val>
          <c:extLst>
            <c:ext xmlns:c16="http://schemas.microsoft.com/office/drawing/2014/chart" uri="{C3380CC4-5D6E-409C-BE32-E72D297353CC}">
              <c16:uniqueId val="{00000001-81F5-4F0C-903E-B9270483D030}"/>
            </c:ext>
          </c:extLst>
        </c:ser>
        <c:ser>
          <c:idx val="2"/>
          <c:order val="2"/>
          <c:tx>
            <c:strRef>
              <c:f>'39【Q19】'!$F$35</c:f>
              <c:strCache>
                <c:ptCount val="1"/>
                <c:pt idx="0">
                  <c:v>あまりプラスに働かなかった</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'39【Q19】'!$C$36:$C$38</c:f>
              <c:strCache>
                <c:ptCount val="3"/>
                <c:pt idx="0">
                  <c:v>男性・管理職/総合職(n=164)</c:v>
                </c:pt>
                <c:pt idx="1">
                  <c:v>女性・管理職/総合職(n=56)</c:v>
                </c:pt>
                <c:pt idx="2">
                  <c:v>女性・一般職(n=76)</c:v>
                </c:pt>
              </c:strCache>
            </c:strRef>
          </c:cat>
          <c:val>
            <c:numRef>
              <c:f>'39【Q19】'!$F$36:$F$38</c:f>
              <c:numCache>
                <c:formatCode>0.0_ </c:formatCode>
                <c:ptCount val="3"/>
                <c:pt idx="0">
                  <c:v>8.536585365853659</c:v>
                </c:pt>
                <c:pt idx="1">
                  <c:v>8.9285714285714288</c:v>
                </c:pt>
                <c:pt idx="2">
                  <c:v>30.263157894736842</c:v>
                </c:pt>
              </c:numCache>
            </c:numRef>
          </c:val>
          <c:extLst>
            <c:ext xmlns:c16="http://schemas.microsoft.com/office/drawing/2014/chart" uri="{C3380CC4-5D6E-409C-BE32-E72D297353CC}">
              <c16:uniqueId val="{00000002-81F5-4F0C-903E-B9270483D030}"/>
            </c:ext>
          </c:extLst>
        </c:ser>
        <c:ser>
          <c:idx val="3"/>
          <c:order val="3"/>
          <c:tx>
            <c:strRef>
              <c:f>'39【Q19】'!$G$35</c:f>
              <c:strCache>
                <c:ptCount val="1"/>
                <c:pt idx="0">
                  <c:v>プラスに働かなかった</c:v>
                </c:pt>
              </c:strCache>
            </c:strRef>
          </c:tx>
          <c:spPr>
            <a:pattFill prst="pct20">
              <a:fgClr>
                <a:srgbClr val="5B9BD5"/>
              </a:fgClr>
              <a:bgClr>
                <a:sysClr val="window" lastClr="FFFFFF"/>
              </a:bgClr>
            </a:pattFill>
            <a:ln>
              <a:solidFill>
                <a:srgbClr val="5B9BD5"/>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'39【Q19】'!$C$36:$C$38</c:f>
              <c:strCache>
                <c:ptCount val="3"/>
                <c:pt idx="0">
                  <c:v>男性・管理職/総合職(n=164)</c:v>
                </c:pt>
                <c:pt idx="1">
                  <c:v>女性・管理職/総合職(n=56)</c:v>
                </c:pt>
                <c:pt idx="2">
                  <c:v>女性・一般職(n=76)</c:v>
                </c:pt>
              </c:strCache>
            </c:strRef>
          </c:cat>
          <c:val>
            <c:numRef>
              <c:f>'39【Q19】'!$G$36:$G$38</c:f>
              <c:numCache>
                <c:formatCode>0.0_ </c:formatCode>
                <c:ptCount val="3"/>
                <c:pt idx="0">
                  <c:v>3.6585365853658534</c:v>
                </c:pt>
                <c:pt idx="1">
                  <c:v>5.3571428571428568</c:v>
                </c:pt>
                <c:pt idx="2">
                  <c:v>11.842105263157894</c:v>
                </c:pt>
              </c:numCache>
            </c:numRef>
          </c:val>
          <c:extLst>
            <c:ext xmlns:c16="http://schemas.microsoft.com/office/drawing/2014/chart" uri="{C3380CC4-5D6E-409C-BE32-E72D297353CC}">
              <c16:uniqueId val="{00000003-81F5-4F0C-903E-B9270483D030}"/>
            </c:ext>
          </c:extLst>
        </c:ser>
        <c:dLbls>
          <c:showLegendKey val="0"/>
          <c:showVal val="0"/>
          <c:showCatName val="0"/>
          <c:showSerName val="0"/>
          <c:showPercent val="0"/>
          <c:showBubbleSize val="0"/>
        </c:dLbls>
        <c:gapWidth val="150"/>
        <c:overlap val="100"/>
        <c:axId val="1029849215"/>
        <c:axId val="1029837567"/>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768445610962E-3"/>
          <c:y val="0.91927272133407911"/>
          <c:w val="0.9"/>
          <c:h val="6.1169191249462546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3.0245740689213901E-2"/>
          <c:y val="5.1340739941753859E-2"/>
          <c:w val="0.943324959523498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'40【Q20】'!$F$30:$I$30</c:f>
              <c:numCache>
                <c:formatCode>0.0_ </c:formatCode>
                <c:ptCount val="4"/>
                <c:pt idx="0">
                  <c:v>65.011820330969272</c:v>
                </c:pt>
                <c:pt idx="1">
                  <c:v>25.531914893617021</c:v>
                </c:pt>
                <c:pt idx="2">
                  <c:v>6.3829787234042552</c:v>
                </c:pt>
                <c:pt idx="3">
                  <c:v>23.877068557919621</c:v>
                </c:pt>
              </c:numCache>
            </c:numRef>
          </c:val>
          <c:extLst>
            <c:ext xmlns:c16="http://schemas.microsoft.com/office/drawing/2014/chart" uri="{C3380CC4-5D6E-409C-BE32-E72D297353CC}">
              <c16:uniqueId val="{00000005-7513-465B-B0FA-1FD72E254C9A}"/>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'40【Q20】'!$C$36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'40【Q20】'!$D$35:$G$35</c:f>
              <c:strCache>
                <c:ptCount val="4"/>
                <c:pt idx="0">
                  <c:v>職場内で仕事を通じて学んだ教育・訓練（OJT)</c:v>
                </c:pt>
                <c:pt idx="1">
                  <c:v>会社が実施する職場外での教育・訓練（OFFJT）</c:v>
                </c:pt>
                <c:pt idx="2">
                  <c:v>自己啓発（具体的に【　　　】）</c:v>
                </c:pt>
                <c:pt idx="3">
                  <c:v>役に立ったものはない</c:v>
                </c:pt>
              </c:strCache>
            </c:strRef>
          </c:cat>
          <c:val>
            <c:numRef>
              <c:f>'40【Q20】'!$D$36:$G$36</c:f>
              <c:numCache>
                <c:formatCode>0.0_ </c:formatCode>
                <c:ptCount val="4"/>
                <c:pt idx="0">
                  <c:v>76.666666666666671</c:v>
                </c:pt>
                <c:pt idx="1">
                  <c:v>30.555555555555557</c:v>
                </c:pt>
                <c:pt idx="2">
                  <c:v>5.5555555555555554</c:v>
                </c:pt>
                <c:pt idx="3">
                  <c:v>13.888888888888889</c:v>
                </c:pt>
              </c:numCache>
            </c:numRef>
          </c:val>
          <c:extLst>
            <c:ext xmlns:c16="http://schemas.microsoft.com/office/drawing/2014/chart" uri="{C3380CC4-5D6E-409C-BE32-E72D297353CC}">
              <c16:uniqueId val="{00000000-9D0F-40EE-86A4-962DE6DE9589}"/>
            </c:ext>
          </c:extLst>
        </c:ser>
        <c:ser>
          <c:idx val="1"/>
          <c:order val="1"/>
          <c:tx>
            <c:strRef>
              <c:f>'40【Q20】'!$C$37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'40【Q20】'!$D$35:$G$35</c:f>
              <c:strCache>
                <c:ptCount val="4"/>
                <c:pt idx="0">
                  <c:v>職場内で仕事を通じて学んだ教育・訓練（OJT)</c:v>
                </c:pt>
                <c:pt idx="1">
                  <c:v>会社が実施する職場外での教育・訓練（OFFJT）</c:v>
                </c:pt>
                <c:pt idx="2">
                  <c:v>自己啓発（具体的に【　　　】）</c:v>
                </c:pt>
                <c:pt idx="3">
                  <c:v>役に立ったものはない</c:v>
                </c:pt>
              </c:strCache>
            </c:strRef>
          </c:cat>
          <c:val>
            <c:numRef>
              <c:f>'40【Q20】'!$D$37:$G$37</c:f>
              <c:numCache>
                <c:formatCode>0.0_ </c:formatCode>
                <c:ptCount val="4"/>
                <c:pt idx="0">
                  <c:v>58.536585365853654</c:v>
                </c:pt>
                <c:pt idx="1">
                  <c:v>30.487804878048781</c:v>
                </c:pt>
                <c:pt idx="2">
                  <c:v>7.3170731707317067</c:v>
                </c:pt>
                <c:pt idx="3">
                  <c:v>24.390243902439025</c:v>
                </c:pt>
              </c:numCache>
            </c:numRef>
          </c:val>
          <c:extLst>
            <c:ext xmlns:c16="http://schemas.microsoft.com/office/drawing/2014/chart" uri="{C3380CC4-5D6E-409C-BE32-E72D297353CC}">
              <c16:uniqueId val="{00000001-9D0F-40EE-86A4-962DE6DE9589}"/>
            </c:ext>
          </c:extLst>
        </c:ser>
        <c:ser>
          <c:idx val="2"/>
          <c:order val="2"/>
          <c:tx>
            <c:strRef>
              <c:f>'40【Q20】'!$C$38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'40【Q20】'!$D$35:$G$35</c:f>
              <c:strCache>
                <c:ptCount val="4"/>
                <c:pt idx="0">
                  <c:v>職場内で仕事を通じて学んだ教育・訓練（OJT)</c:v>
                </c:pt>
                <c:pt idx="1">
                  <c:v>会社が実施する職場外での教育・訓練（OFFJT）</c:v>
                </c:pt>
                <c:pt idx="2">
                  <c:v>自己啓発（具体的に【　　　】）</c:v>
                </c:pt>
                <c:pt idx="3">
                  <c:v>役に立ったものはない</c:v>
                </c:pt>
              </c:strCache>
            </c:strRef>
          </c:cat>
          <c:val>
            <c:numRef>
              <c:f>'40【Q20】'!$D$38:$G$38</c:f>
              <c:numCache>
                <c:formatCode>0.0_ </c:formatCode>
                <c:ptCount val="4"/>
                <c:pt idx="0">
                  <c:v>56.521739130434781</c:v>
                </c:pt>
                <c:pt idx="1">
                  <c:v>16.666666666666664</c:v>
                </c:pt>
                <c:pt idx="2">
                  <c:v>7.9710144927536222</c:v>
                </c:pt>
                <c:pt idx="3">
                  <c:v>34.057971014492757</c:v>
                </c:pt>
              </c:numCache>
            </c:numRef>
          </c:val>
          <c:extLst>
            <c:ext xmlns:c16="http://schemas.microsoft.com/office/drawing/2014/chart" uri="{C3380CC4-5D6E-409C-BE32-E72D297353CC}">
              <c16:uniqueId val="{00000002-9D0F-40EE-86A4-962DE6DE9589}"/>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7920851851851858"/>
          <c:y val="0.10815229177433902"/>
          <c:w val="0.67520740740740748"/>
          <c:h val="0.4561878042530163"/>
        </c:manualLayout>
      </c:layout>
      <c:barChart>
        <c:barDir val="bar"/>
        <c:grouping val="percentStacked"/>
        <c:varyColors val="0"/>
        <c:ser>
          <c:idx val="0"/>
          <c:order val="0"/>
          <c:tx>
            <c:strRef>
              <c:f>'3【SQ2】'!$D$35</c:f>
              <c:strCache>
                <c:ptCount val="1"/>
                <c:pt idx="0">
                  <c:v>50歳当時と同じ会社に勤めている</c:v>
                </c:pt>
              </c:strCache>
            </c:strRef>
          </c:tx>
          <c:spPr>
            <a:solidFill>
              <a:srgbClr val="5B9BD5"/>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'3【SQ2】'!$C$36:$C$38</c:f>
              <c:strCache>
                <c:ptCount val="3"/>
                <c:pt idx="0">
                  <c:v>男性・管理職/総合職(n=180)</c:v>
                </c:pt>
                <c:pt idx="1">
                  <c:v>女性・管理職/総合職(n=82)</c:v>
                </c:pt>
                <c:pt idx="2">
                  <c:v>女性・一般職(n=138)</c:v>
                </c:pt>
              </c:strCache>
            </c:strRef>
          </c:cat>
          <c:val>
            <c:numRef>
              <c:f>'3【SQ2】'!$D$36:$D$38</c:f>
              <c:numCache>
                <c:formatCode>0.0_ </c:formatCode>
                <c:ptCount val="3"/>
                <c:pt idx="0">
                  <c:v>58.333333333333336</c:v>
                </c:pt>
                <c:pt idx="1">
                  <c:v>57.317073170731703</c:v>
                </c:pt>
                <c:pt idx="2">
                  <c:v>65.217391304347828</c:v>
                </c:pt>
              </c:numCache>
            </c:numRef>
          </c:val>
          <c:extLst>
            <c:ext xmlns:c16="http://schemas.microsoft.com/office/drawing/2014/chart" uri="{C3380CC4-5D6E-409C-BE32-E72D297353CC}">
              <c16:uniqueId val="{00000007-ABBA-408D-8B9F-5CD5A9317BAE}"/>
            </c:ext>
          </c:extLst>
        </c:ser>
        <c:ser>
          <c:idx val="1"/>
          <c:order val="1"/>
          <c:tx>
            <c:strRef>
              <c:f>'3【SQ2】'!$E$35</c:f>
              <c:strCache>
                <c:ptCount val="1"/>
                <c:pt idx="0">
                  <c:v>50歳当時と同じ会社のグループ子会社、関連会社に勤めている</c:v>
                </c:pt>
              </c:strCache>
            </c:strRef>
          </c:tx>
          <c:spPr>
            <a:solidFill>
              <a:schemeClr val="accent1">
                <a:lumMod val="20000"/>
                <a:lumOff val="80000"/>
              </a:schemeClr>
            </a:solidFill>
            <a:ln>
              <a:solidFill>
                <a:schemeClr val="accent1"/>
              </a:solidFill>
            </a:ln>
            <a:effectLst/>
          </c:spPr>
          <c:invertIfNegative val="0"/>
          <c:dLbls>
            <c:dLbl>
              <c:idx val="2"/>
              <c:layout>
                <c:manualLayout>
                  <c:x val="2.3518518518518519E-3"/>
                  <c:y val="-8.3677841241784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BBA-408D-8B9F-5CD5A9317B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'3【SQ2】'!$C$36:$C$38</c:f>
              <c:strCache>
                <c:ptCount val="3"/>
                <c:pt idx="0">
                  <c:v>男性・管理職/総合職(n=180)</c:v>
                </c:pt>
                <c:pt idx="1">
                  <c:v>女性・管理職/総合職(n=82)</c:v>
                </c:pt>
                <c:pt idx="2">
                  <c:v>女性・一般職(n=138)</c:v>
                </c:pt>
              </c:strCache>
            </c:strRef>
          </c:cat>
          <c:val>
            <c:numRef>
              <c:f>'3【SQ2】'!$E$36:$E$38</c:f>
              <c:numCache>
                <c:formatCode>0.0_ </c:formatCode>
                <c:ptCount val="3"/>
                <c:pt idx="0">
                  <c:v>11.666666666666666</c:v>
                </c:pt>
                <c:pt idx="1">
                  <c:v>8.536585365853659</c:v>
                </c:pt>
                <c:pt idx="2">
                  <c:v>2.1739130434782608</c:v>
                </c:pt>
              </c:numCache>
            </c:numRef>
          </c:val>
          <c:extLst>
            <c:ext xmlns:c16="http://schemas.microsoft.com/office/drawing/2014/chart" uri="{C3380CC4-5D6E-409C-BE32-E72D297353CC}">
              <c16:uniqueId val="{0000000E-ABBA-408D-8B9F-5CD5A9317BAE}"/>
            </c:ext>
          </c:extLst>
        </c:ser>
        <c:ser>
          <c:idx val="2"/>
          <c:order val="2"/>
          <c:tx>
            <c:strRef>
              <c:f>'3【SQ2】'!$F$35</c:f>
              <c:strCache>
                <c:ptCount val="1"/>
                <c:pt idx="0">
                  <c:v>50歳当時と別の会社に勤めている</c:v>
                </c:pt>
              </c:strCache>
            </c:strRef>
          </c:tx>
          <c:spPr>
            <a:solidFill>
              <a:sysClr val="window" lastClr="FFFFFF"/>
            </a:solidFill>
            <a:ln>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'3【SQ2】'!$C$36:$C$38</c:f>
              <c:strCache>
                <c:ptCount val="3"/>
                <c:pt idx="0">
                  <c:v>男性・管理職/総合職(n=180)</c:v>
                </c:pt>
                <c:pt idx="1">
                  <c:v>女性・管理職/総合職(n=82)</c:v>
                </c:pt>
                <c:pt idx="2">
                  <c:v>女性・一般職(n=138)</c:v>
                </c:pt>
              </c:strCache>
            </c:strRef>
          </c:cat>
          <c:val>
            <c:numRef>
              <c:f>'3【SQ2】'!$F$36:$F$38</c:f>
              <c:numCache>
                <c:formatCode>0.0_ </c:formatCode>
                <c:ptCount val="3"/>
                <c:pt idx="0">
                  <c:v>29.444444444444446</c:v>
                </c:pt>
                <c:pt idx="1">
                  <c:v>34.146341463414636</c:v>
                </c:pt>
                <c:pt idx="2">
                  <c:v>32.608695652173914</c:v>
                </c:pt>
              </c:numCache>
            </c:numRef>
          </c:val>
          <c:extLst>
            <c:ext xmlns:c16="http://schemas.microsoft.com/office/drawing/2014/chart" uri="{C3380CC4-5D6E-409C-BE32-E72D297353CC}">
              <c16:uniqueId val="{0000000F-ABBA-408D-8B9F-5CD5A9317BAE}"/>
            </c:ext>
          </c:extLst>
        </c:ser>
        <c:ser>
          <c:idx val="4"/>
          <c:order val="4"/>
          <c:tx>
            <c:strRef>
              <c:f>'3【SQ2】'!$H$35</c:f>
              <c:strCache>
                <c:ptCount val="1"/>
                <c:pt idx="0">
                  <c:v>自営（自分で事業を営んでいる）</c:v>
                </c:pt>
              </c:strCache>
            </c:strRef>
          </c:tx>
          <c:spPr>
            <a:solidFill>
              <a:srgbClr val="ED7D31"/>
            </a:solidFill>
            <a:ln>
              <a:solidFill>
                <a:srgbClr val="5B9BD5"/>
              </a:solidFill>
            </a:ln>
            <a:effectLst/>
          </c:spPr>
          <c:invertIfNegative val="0"/>
          <c:dLbls>
            <c:dLbl>
              <c:idx val="0"/>
              <c:layout>
                <c:manualLayout>
                  <c:x val="-1.7246714344731083E-16"/>
                  <c:y val="6.06060316840698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ABBA-408D-8B9F-5CD5A9317BA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'3【SQ2】'!$C$36:$C$38</c:f>
              <c:strCache>
                <c:ptCount val="3"/>
                <c:pt idx="0">
                  <c:v>男性・管理職/総合職(n=180)</c:v>
                </c:pt>
                <c:pt idx="1">
                  <c:v>女性・管理職/総合職(n=82)</c:v>
                </c:pt>
                <c:pt idx="2">
                  <c:v>女性・一般職(n=138)</c:v>
                </c:pt>
              </c:strCache>
            </c:strRef>
          </c:cat>
          <c:val>
            <c:numRef>
              <c:f>'3【SQ2】'!$H$36:$H$38</c:f>
              <c:numCache>
                <c:formatCode>0.0_ </c:formatCode>
                <c:ptCount val="3"/>
                <c:pt idx="0">
                  <c:v>0.55555555555555558</c:v>
                </c:pt>
                <c:pt idx="1">
                  <c:v>0</c:v>
                </c:pt>
                <c:pt idx="2">
                  <c:v>0</c:v>
                </c:pt>
              </c:numCache>
            </c:numRef>
          </c:val>
          <c:extLst>
            <c:ext xmlns:c16="http://schemas.microsoft.com/office/drawing/2014/chart" uri="{C3380CC4-5D6E-409C-BE32-E72D297353CC}">
              <c16:uniqueId val="{00000011-ABBA-408D-8B9F-5CD5A9317BAE}"/>
            </c:ext>
          </c:extLst>
        </c:ser>
        <c:dLbls>
          <c:showLegendKey val="0"/>
          <c:showVal val="0"/>
          <c:showCatName val="0"/>
          <c:showSerName val="0"/>
          <c:showPercent val="0"/>
          <c:showBubbleSize val="0"/>
        </c:dLbls>
        <c:gapWidth val="150"/>
        <c:overlap val="100"/>
        <c:axId val="1029849215"/>
        <c:axId val="1029837567"/>
        <c:extLst>
          <c:ext xmlns:c15="http://schemas.microsoft.com/office/drawing/2012/chart" uri="{02D57815-91ED-43cb-92C2-25804820EDAC}">
            <c15:filteredBarSeries>
              <c15:ser>
                <c:idx val="3"/>
                <c:order val="3"/>
                <c:tx>
                  <c:strRef>
                    <c:extLst>
                      <c:ext uri="{02D57815-91ED-43cb-92C2-25804820EDAC}">
                        <c15:formulaRef>
                          <c15:sqref>'3【SQ2】'!$G$35</c15:sqref>
                        </c15:formulaRef>
                      </c:ext>
                    </c:extLst>
                    <c:strCache>
                      <c:ptCount val="1"/>
                      <c:pt idx="0">
                        <c:v>会社に勤めている</c:v>
                      </c:pt>
                    </c:strCache>
                  </c:strRef>
                </c:tx>
                <c:spPr>
                  <a:pattFill prst="pct20">
                    <a:fgClr>
                      <a:srgbClr val="5B9BD5">
                        <a:lumMod val="75000"/>
                      </a:srgbClr>
                    </a:fgClr>
                    <a:bgClr>
                      <a:sysClr val="window" lastClr="FFFFFF"/>
                    </a:bgClr>
                  </a:pattFill>
                  <a:ln>
                    <a:solidFill>
                      <a:srgbClr val="5B9BD5"/>
                    </a:solidFill>
                  </a:ln>
                  <a:effectLst/>
                </c:spPr>
                <c:invertIfNegative val="0"/>
                <c:cat>
                  <c:strRef>
                    <c:extLst>
                      <c:ext uri="{02D57815-91ED-43cb-92C2-25804820EDAC}">
                        <c15:formulaRef>
                          <c15:sqref>'3【SQ2】'!$C$36:$C$38</c15:sqref>
                        </c15:formulaRef>
                      </c:ext>
                    </c:extLst>
                    <c:strCache>
                      <c:ptCount val="3"/>
                      <c:pt idx="0">
                        <c:v>男性・管理職/総合職(n=180)</c:v>
                      </c:pt>
                      <c:pt idx="1">
                        <c:v>女性・管理職/総合職(n=82)</c:v>
                      </c:pt>
                      <c:pt idx="2">
                        <c:v>女性・一般職(n=138)</c:v>
                      </c:pt>
                    </c:strCache>
                  </c:strRef>
                </c:cat>
                <c:val>
                  <c:numRef>
                    <c:extLst>
                      <c:ext uri="{02D57815-91ED-43cb-92C2-25804820EDAC}">
                        <c15:formulaRef>
                          <c15:sqref>'3【SQ2】'!$G$36:$G$38</c15:sqref>
                        </c15:formulaRef>
                      </c:ext>
                    </c:extLst>
                    <c:numCache>
                      <c:formatCode>0.0_ </c:formatCode>
                      <c:ptCount val="3"/>
                      <c:pt idx="0">
                        <c:v>0</c:v>
                      </c:pt>
                      <c:pt idx="1">
                        <c:v>0</c:v>
                      </c:pt>
                      <c:pt idx="2">
                        <c:v>0</c:v>
                      </c:pt>
                    </c:numCache>
                  </c:numRef>
                </c:val>
                <c:extLst>
                  <c:ext xmlns:c16="http://schemas.microsoft.com/office/drawing/2014/chart" uri="{C3380CC4-5D6E-409C-BE32-E72D297353CC}">
                    <c16:uniqueId val="{00000010-ABBA-408D-8B9F-5CD5A9317BA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'3【SQ2】'!$I$35</c15:sqref>
                        </c15:formulaRef>
                      </c:ext>
                    </c:extLst>
                    <c:strCache>
                      <c:ptCount val="1"/>
                      <c:pt idx="0">
                        <c:v>その他</c:v>
                      </c:pt>
                    </c:strCache>
                  </c:strRef>
                </c:tx>
                <c:spPr>
                  <a:solidFill>
                    <a:srgbClr val="ED7D31">
                      <a:lumMod val="20000"/>
                      <a:lumOff val="80000"/>
                    </a:srgbClr>
                  </a:solidFill>
                  <a:ln>
                    <a:solidFill>
                      <a:srgbClr val="5B9BD5"/>
                    </a:solidFill>
                  </a:ln>
                  <a:effectLst/>
                </c:spPr>
                <c:invertIfNegative val="0"/>
                <c:cat>
                  <c:strRef>
                    <c:extLst xmlns:c15="http://schemas.microsoft.com/office/drawing/2012/chart">
                      <c:ext xmlns:c15="http://schemas.microsoft.com/office/drawing/2012/chart" uri="{02D57815-91ED-43cb-92C2-25804820EDAC}">
                        <c15:formulaRef>
                          <c15:sqref>'3【SQ2】'!$C$36:$C$38</c15:sqref>
                        </c15:formulaRef>
                      </c:ext>
                    </c:extLst>
                    <c:strCache>
                      <c:ptCount val="3"/>
                      <c:pt idx="0">
                        <c:v>男性・管理職/総合職(n=180)</c:v>
                      </c:pt>
                      <c:pt idx="1">
                        <c:v>女性・管理職/総合職(n=82)</c:v>
                      </c:pt>
                      <c:pt idx="2">
                        <c:v>女性・一般職(n=138)</c:v>
                      </c:pt>
                    </c:strCache>
                  </c:strRef>
                </c:cat>
                <c:val>
                  <c:numRef>
                    <c:extLst xmlns:c15="http://schemas.microsoft.com/office/drawing/2012/chart">
                      <c:ext xmlns:c15="http://schemas.microsoft.com/office/drawing/2012/chart" uri="{02D57815-91ED-43cb-92C2-25804820EDAC}">
                        <c15:formulaRef>
                          <c15:sqref>'3【SQ2】'!$I$36:$I$38</c15:sqref>
                        </c15:formulaRef>
                      </c:ext>
                    </c:extLst>
                    <c:numCache>
                      <c:formatCode>0.0_ </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14-ABBA-408D-8B9F-5CD5A9317BA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'3【SQ2】'!$J$35</c15:sqref>
                        </c15:formulaRef>
                      </c:ext>
                    </c:extLst>
                    <c:strCache>
                      <c:ptCount val="1"/>
                      <c:pt idx="0">
                        <c:v>働いていない</c:v>
                      </c:pt>
                    </c:strCache>
                  </c:strRef>
                </c:tx>
                <c:spPr>
                  <a:solidFill>
                    <a:sysClr val="window" lastClr="FFFFFF"/>
                  </a:solidFill>
                  <a:ln>
                    <a:solidFill>
                      <a:srgbClr val="5B9BD5"/>
                    </a:solidFill>
                  </a:ln>
                  <a:effectLst/>
                </c:spPr>
                <c:invertIfNegative val="0"/>
                <c:cat>
                  <c:strRef>
                    <c:extLst xmlns:c15="http://schemas.microsoft.com/office/drawing/2012/chart">
                      <c:ext xmlns:c15="http://schemas.microsoft.com/office/drawing/2012/chart" uri="{02D57815-91ED-43cb-92C2-25804820EDAC}">
                        <c15:formulaRef>
                          <c15:sqref>'3【SQ2】'!$C$36:$C$38</c15:sqref>
                        </c15:formulaRef>
                      </c:ext>
                    </c:extLst>
                    <c:strCache>
                      <c:ptCount val="3"/>
                      <c:pt idx="0">
                        <c:v>男性・管理職/総合職(n=180)</c:v>
                      </c:pt>
                      <c:pt idx="1">
                        <c:v>女性・管理職/総合職(n=82)</c:v>
                      </c:pt>
                      <c:pt idx="2">
                        <c:v>女性・一般職(n=138)</c:v>
                      </c:pt>
                    </c:strCache>
                  </c:strRef>
                </c:cat>
                <c:val>
                  <c:numRef>
                    <c:extLst xmlns:c15="http://schemas.microsoft.com/office/drawing/2012/chart">
                      <c:ext xmlns:c15="http://schemas.microsoft.com/office/drawing/2012/chart" uri="{02D57815-91ED-43cb-92C2-25804820EDAC}">
                        <c15:formulaRef>
                          <c15:sqref>'3【SQ2】'!$J$36:$J$38</c15:sqref>
                        </c15:formulaRef>
                      </c:ext>
                    </c:extLst>
                    <c:numCache>
                      <c:formatCode>0.0_ </c:formatCode>
                      <c:ptCount val="3"/>
                      <c:pt idx="0">
                        <c:v>0</c:v>
                      </c:pt>
                      <c:pt idx="1">
                        <c:v>0</c:v>
                      </c:pt>
                      <c:pt idx="2">
                        <c:v>0</c:v>
                      </c:pt>
                    </c:numCache>
                  </c:numRef>
                </c:val>
                <c:extLst xmlns:c15="http://schemas.microsoft.com/office/drawing/2012/chart">
                  <c:ext xmlns:c16="http://schemas.microsoft.com/office/drawing/2014/chart" uri="{C3380CC4-5D6E-409C-BE32-E72D297353CC}">
                    <c16:uniqueId val="{00000015-ABBA-408D-8B9F-5CD5A9317BAE}"/>
                  </c:ext>
                </c:extLst>
              </c15:ser>
            </c15:filteredBarSeries>
          </c:ext>
        </c:extLst>
      </c:barChart>
      <c:catAx>
        <c:axId val="1029849215"/>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37567"/>
        <c:crosses val="autoZero"/>
        <c:auto val="1"/>
        <c:lblAlgn val="ctr"/>
        <c:lblOffset val="100"/>
        <c:noMultiLvlLbl val="0"/>
      </c:catAx>
      <c:valAx>
        <c:axId val="1029837567"/>
        <c:scaling>
          <c:orientation val="minMax"/>
        </c:scaling>
        <c:delete val="0"/>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1029849215"/>
        <c:crosses val="autoZero"/>
        <c:crossBetween val="between"/>
      </c:valAx>
      <c:spPr>
        <a:noFill/>
        <a:ln>
          <a:noFill/>
        </a:ln>
        <a:effectLst/>
      </c:spPr>
    </c:plotArea>
    <c:legend>
      <c:legendPos val="b"/>
      <c:layout>
        <c:manualLayout>
          <c:xMode val="edge"/>
          <c:yMode val="edge"/>
          <c:x val="1.5935185185185182E-3"/>
          <c:y val="0.56203075064149322"/>
          <c:w val="0.99840648148148148"/>
          <c:h val="0.4379692493585066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2485368197112833E-2"/>
          <c:y val="5.1340739941753859E-2"/>
          <c:w val="0.976603042628520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'41【Q21】'!$F$30:$P$30</c:f>
              <c:numCache>
                <c:formatCode>0.0_ </c:formatCode>
                <c:ptCount val="11"/>
                <c:pt idx="0">
                  <c:v>38.061465721040186</c:v>
                </c:pt>
                <c:pt idx="1">
                  <c:v>8.9834515366430256</c:v>
                </c:pt>
                <c:pt idx="2">
                  <c:v>4.4917257683215128</c:v>
                </c:pt>
                <c:pt idx="3">
                  <c:v>8.2742316784869967</c:v>
                </c:pt>
                <c:pt idx="4">
                  <c:v>16.312056737588655</c:v>
                </c:pt>
                <c:pt idx="5">
                  <c:v>5.2009456264775409</c:v>
                </c:pt>
                <c:pt idx="6">
                  <c:v>30.023640661938533</c:v>
                </c:pt>
                <c:pt idx="7">
                  <c:v>1.4184397163120568</c:v>
                </c:pt>
                <c:pt idx="8">
                  <c:v>18.439716312056735</c:v>
                </c:pt>
                <c:pt idx="9">
                  <c:v>0.94562647754137119</c:v>
                </c:pt>
                <c:pt idx="10">
                  <c:v>35.933806146572103</c:v>
                </c:pt>
              </c:numCache>
            </c:numRef>
          </c:val>
          <c:extLst>
            <c:ext xmlns:c16="http://schemas.microsoft.com/office/drawing/2014/chart" uri="{C3380CC4-5D6E-409C-BE32-E72D297353CC}">
              <c16:uniqueId val="{00000005-E63F-41B2-ACE6-EB0E8C2E92C9}"/>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'41【Q21】'!$C$36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'41【Q21】'!$D$35:$N$35</c:f>
              <c:strCache>
                <c:ptCount val="11"/>
                <c:pt idx="0">
                  <c:v>上司とのキャリア面談</c:v>
                </c:pt>
                <c:pt idx="1">
                  <c:v>上司によるキャリア形成の後押し</c:v>
                </c:pt>
                <c:pt idx="2">
                  <c:v>メンター制度</c:v>
                </c:pt>
                <c:pt idx="3">
                  <c:v>キャリアデザイン研修</c:v>
                </c:pt>
                <c:pt idx="4">
                  <c:v>自己申告制度による異動</c:v>
                </c:pt>
                <c:pt idx="5">
                  <c:v>社内公募制度による異動</c:v>
                </c:pt>
                <c:pt idx="6">
                  <c:v>資格取得や研修受講の費用援助</c:v>
                </c:pt>
                <c:pt idx="7">
                  <c:v>キャリアカウンセラーへの相談</c:v>
                </c:pt>
                <c:pt idx="8">
                  <c:v>外部組織への会社からの派遣（セミナー等）</c:v>
                </c:pt>
                <c:pt idx="9">
                  <c:v>その他（具体的に【　　　】）</c:v>
                </c:pt>
                <c:pt idx="10">
                  <c:v>上記のような取組みや制度を受けたり、参加したことはない</c:v>
                </c:pt>
              </c:strCache>
            </c:strRef>
          </c:cat>
          <c:val>
            <c:numRef>
              <c:f>'41【Q21】'!$D$36:$N$36</c:f>
              <c:numCache>
                <c:formatCode>0.0_ </c:formatCode>
                <c:ptCount val="11"/>
                <c:pt idx="0">
                  <c:v>48.888888888888886</c:v>
                </c:pt>
                <c:pt idx="1">
                  <c:v>12.777777777777777</c:v>
                </c:pt>
                <c:pt idx="2">
                  <c:v>5</c:v>
                </c:pt>
                <c:pt idx="3">
                  <c:v>14.444444444444443</c:v>
                </c:pt>
                <c:pt idx="4">
                  <c:v>24.444444444444443</c:v>
                </c:pt>
                <c:pt idx="5">
                  <c:v>7.2222222222222214</c:v>
                </c:pt>
                <c:pt idx="6">
                  <c:v>34.444444444444443</c:v>
                </c:pt>
                <c:pt idx="7">
                  <c:v>2.7777777777777777</c:v>
                </c:pt>
                <c:pt idx="8">
                  <c:v>27.222222222222221</c:v>
                </c:pt>
                <c:pt idx="9">
                  <c:v>0.55555555555555558</c:v>
                </c:pt>
                <c:pt idx="10">
                  <c:v>22.222222222222221</c:v>
                </c:pt>
              </c:numCache>
            </c:numRef>
          </c:val>
          <c:extLst>
            <c:ext xmlns:c16="http://schemas.microsoft.com/office/drawing/2014/chart" uri="{C3380CC4-5D6E-409C-BE32-E72D297353CC}">
              <c16:uniqueId val="{00000000-4814-47E0-AB13-32E0B8DF3C9D}"/>
            </c:ext>
          </c:extLst>
        </c:ser>
        <c:ser>
          <c:idx val="1"/>
          <c:order val="1"/>
          <c:tx>
            <c:strRef>
              <c:f>'41【Q21】'!$C$37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'41【Q21】'!$D$35:$N$35</c:f>
              <c:strCache>
                <c:ptCount val="11"/>
                <c:pt idx="0">
                  <c:v>上司とのキャリア面談</c:v>
                </c:pt>
                <c:pt idx="1">
                  <c:v>上司によるキャリア形成の後押し</c:v>
                </c:pt>
                <c:pt idx="2">
                  <c:v>メンター制度</c:v>
                </c:pt>
                <c:pt idx="3">
                  <c:v>キャリアデザイン研修</c:v>
                </c:pt>
                <c:pt idx="4">
                  <c:v>自己申告制度による異動</c:v>
                </c:pt>
                <c:pt idx="5">
                  <c:v>社内公募制度による異動</c:v>
                </c:pt>
                <c:pt idx="6">
                  <c:v>資格取得や研修受講の費用援助</c:v>
                </c:pt>
                <c:pt idx="7">
                  <c:v>キャリアカウンセラーへの相談</c:v>
                </c:pt>
                <c:pt idx="8">
                  <c:v>外部組織への会社からの派遣（セミナー等）</c:v>
                </c:pt>
                <c:pt idx="9">
                  <c:v>その他（具体的に【　　　】）</c:v>
                </c:pt>
                <c:pt idx="10">
                  <c:v>上記のような取組みや制度を受けたり、参加したことはない</c:v>
                </c:pt>
              </c:strCache>
            </c:strRef>
          </c:cat>
          <c:val>
            <c:numRef>
              <c:f>'41【Q21】'!$D$37:$N$37</c:f>
              <c:numCache>
                <c:formatCode>0.0_ </c:formatCode>
                <c:ptCount val="11"/>
                <c:pt idx="0">
                  <c:v>35.365853658536587</c:v>
                </c:pt>
                <c:pt idx="1">
                  <c:v>9.7560975609756095</c:v>
                </c:pt>
                <c:pt idx="2">
                  <c:v>4.8780487804878048</c:v>
                </c:pt>
                <c:pt idx="3">
                  <c:v>9.7560975609756095</c:v>
                </c:pt>
                <c:pt idx="4">
                  <c:v>14.634146341463413</c:v>
                </c:pt>
                <c:pt idx="5">
                  <c:v>8.536585365853659</c:v>
                </c:pt>
                <c:pt idx="6">
                  <c:v>32.926829268292686</c:v>
                </c:pt>
                <c:pt idx="7">
                  <c:v>1.2195121951219512</c:v>
                </c:pt>
                <c:pt idx="8">
                  <c:v>13.414634146341465</c:v>
                </c:pt>
                <c:pt idx="9">
                  <c:v>1.2195121951219512</c:v>
                </c:pt>
                <c:pt idx="10">
                  <c:v>39.024390243902438</c:v>
                </c:pt>
              </c:numCache>
            </c:numRef>
          </c:val>
          <c:extLst>
            <c:ext xmlns:c16="http://schemas.microsoft.com/office/drawing/2014/chart" uri="{C3380CC4-5D6E-409C-BE32-E72D297353CC}">
              <c16:uniqueId val="{00000001-4814-47E0-AB13-32E0B8DF3C9D}"/>
            </c:ext>
          </c:extLst>
        </c:ser>
        <c:ser>
          <c:idx val="2"/>
          <c:order val="2"/>
          <c:tx>
            <c:strRef>
              <c:f>'41【Q21】'!$C$38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'41【Q21】'!$D$35:$N$35</c:f>
              <c:strCache>
                <c:ptCount val="11"/>
                <c:pt idx="0">
                  <c:v>上司とのキャリア面談</c:v>
                </c:pt>
                <c:pt idx="1">
                  <c:v>上司によるキャリア形成の後押し</c:v>
                </c:pt>
                <c:pt idx="2">
                  <c:v>メンター制度</c:v>
                </c:pt>
                <c:pt idx="3">
                  <c:v>キャリアデザイン研修</c:v>
                </c:pt>
                <c:pt idx="4">
                  <c:v>自己申告制度による異動</c:v>
                </c:pt>
                <c:pt idx="5">
                  <c:v>社内公募制度による異動</c:v>
                </c:pt>
                <c:pt idx="6">
                  <c:v>資格取得や研修受講の費用援助</c:v>
                </c:pt>
                <c:pt idx="7">
                  <c:v>キャリアカウンセラーへの相談</c:v>
                </c:pt>
                <c:pt idx="8">
                  <c:v>外部組織への会社からの派遣（セミナー等）</c:v>
                </c:pt>
                <c:pt idx="9">
                  <c:v>その他（具体的に【　　　】）</c:v>
                </c:pt>
                <c:pt idx="10">
                  <c:v>上記のような取組みや制度を受けたり、参加したことはない</c:v>
                </c:pt>
              </c:strCache>
            </c:strRef>
          </c:cat>
          <c:val>
            <c:numRef>
              <c:f>'41【Q21】'!$D$38:$N$38</c:f>
              <c:numCache>
                <c:formatCode>0.0_ </c:formatCode>
                <c:ptCount val="11"/>
                <c:pt idx="0">
                  <c:v>26.811594202898554</c:v>
                </c:pt>
                <c:pt idx="1">
                  <c:v>4.3478260869565215</c:v>
                </c:pt>
                <c:pt idx="2">
                  <c:v>3.6231884057971016</c:v>
                </c:pt>
                <c:pt idx="3">
                  <c:v>0.72463768115942029</c:v>
                </c:pt>
                <c:pt idx="4">
                  <c:v>8.695652173913043</c:v>
                </c:pt>
                <c:pt idx="5">
                  <c:v>0</c:v>
                </c:pt>
                <c:pt idx="6">
                  <c:v>23.913043478260871</c:v>
                </c:pt>
                <c:pt idx="7">
                  <c:v>0</c:v>
                </c:pt>
                <c:pt idx="8">
                  <c:v>10.869565217391305</c:v>
                </c:pt>
                <c:pt idx="9">
                  <c:v>1.4492753623188406</c:v>
                </c:pt>
                <c:pt idx="10">
                  <c:v>51.449275362318836</c:v>
                </c:pt>
              </c:numCache>
            </c:numRef>
          </c:val>
          <c:extLst>
            <c:ext xmlns:c16="http://schemas.microsoft.com/office/drawing/2014/chart" uri="{C3380CC4-5D6E-409C-BE32-E72D297353CC}">
              <c16:uniqueId val="{00000002-4814-47E0-AB13-32E0B8DF3C9D}"/>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2485368197112833E-2"/>
          <c:y val="5.1340739941753859E-2"/>
          <c:w val="0.9766030426285206"/>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'42【Q22】'!$F$30:$P$30</c:f>
              <c:numCache>
                <c:formatCode>0.0_ </c:formatCode>
                <c:ptCount val="11"/>
                <c:pt idx="0">
                  <c:v>25.461254612546124</c:v>
                </c:pt>
                <c:pt idx="1">
                  <c:v>5.5350553505535052</c:v>
                </c:pt>
                <c:pt idx="2">
                  <c:v>2.9520295202952029</c:v>
                </c:pt>
                <c:pt idx="3">
                  <c:v>7.3800738007380069</c:v>
                </c:pt>
                <c:pt idx="4">
                  <c:v>13.653136531365314</c:v>
                </c:pt>
                <c:pt idx="5">
                  <c:v>3.3210332103321036</c:v>
                </c:pt>
                <c:pt idx="6">
                  <c:v>34.317343173431738</c:v>
                </c:pt>
                <c:pt idx="7">
                  <c:v>0.36900369003690037</c:v>
                </c:pt>
                <c:pt idx="8">
                  <c:v>18.819188191881921</c:v>
                </c:pt>
                <c:pt idx="9">
                  <c:v>1.107011070110701</c:v>
                </c:pt>
                <c:pt idx="10">
                  <c:v>20.29520295202952</c:v>
                </c:pt>
              </c:numCache>
            </c:numRef>
          </c:val>
          <c:extLst>
            <c:ext xmlns:c16="http://schemas.microsoft.com/office/drawing/2014/chart" uri="{C3380CC4-5D6E-409C-BE32-E72D297353CC}">
              <c16:uniqueId val="{00000005-64EC-49D0-A9CD-EEA6C1279203}"/>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'42【Q22】'!$C$36</c:f>
              <c:strCache>
                <c:ptCount val="1"/>
                <c:pt idx="0">
                  <c:v>男性・管理職/総合職(n=140)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'42【Q22】'!$D$35:$N$35</c:f>
              <c:strCache>
                <c:ptCount val="11"/>
                <c:pt idx="0">
                  <c:v>上司とのキャリア面談</c:v>
                </c:pt>
                <c:pt idx="1">
                  <c:v>上司によるキャリア形成の後押し</c:v>
                </c:pt>
                <c:pt idx="2">
                  <c:v>メンター制度</c:v>
                </c:pt>
                <c:pt idx="3">
                  <c:v>キャリアデザイン研修</c:v>
                </c:pt>
                <c:pt idx="4">
                  <c:v>自己申告制度による異動</c:v>
                </c:pt>
                <c:pt idx="5">
                  <c:v>社内公募制度による異動</c:v>
                </c:pt>
                <c:pt idx="6">
                  <c:v>資格取得や研修受講の費用援助</c:v>
                </c:pt>
                <c:pt idx="7">
                  <c:v>キャリアカウンセラーへの相談</c:v>
                </c:pt>
                <c:pt idx="8">
                  <c:v>外部組織への会社からの派遣（セミナー等）</c:v>
                </c:pt>
                <c:pt idx="9">
                  <c:v>その他（具体的に【　　　】）</c:v>
                </c:pt>
                <c:pt idx="10">
                  <c:v>よい影響を与えたものはない</c:v>
                </c:pt>
              </c:strCache>
            </c:strRef>
          </c:cat>
          <c:val>
            <c:numRef>
              <c:f>'42【Q22】'!$D$36:$N$36</c:f>
              <c:numCache>
                <c:formatCode>0.0_ </c:formatCode>
                <c:ptCount val="11"/>
                <c:pt idx="0">
                  <c:v>27.142857142857142</c:v>
                </c:pt>
                <c:pt idx="1">
                  <c:v>7.8571428571428568</c:v>
                </c:pt>
                <c:pt idx="2">
                  <c:v>2.1428571428571428</c:v>
                </c:pt>
                <c:pt idx="3">
                  <c:v>10.714285714285714</c:v>
                </c:pt>
                <c:pt idx="4">
                  <c:v>15</c:v>
                </c:pt>
                <c:pt idx="5">
                  <c:v>3.5714285714285712</c:v>
                </c:pt>
                <c:pt idx="6">
                  <c:v>30</c:v>
                </c:pt>
                <c:pt idx="7">
                  <c:v>0.7142857142857143</c:v>
                </c:pt>
                <c:pt idx="8">
                  <c:v>22.857142857142858</c:v>
                </c:pt>
                <c:pt idx="9">
                  <c:v>0.7142857142857143</c:v>
                </c:pt>
                <c:pt idx="10">
                  <c:v>17.857142857142858</c:v>
                </c:pt>
              </c:numCache>
            </c:numRef>
          </c:val>
          <c:extLst>
            <c:ext xmlns:c16="http://schemas.microsoft.com/office/drawing/2014/chart" uri="{C3380CC4-5D6E-409C-BE32-E72D297353CC}">
              <c16:uniqueId val="{00000000-7D68-437C-A463-F07CABC833BE}"/>
            </c:ext>
          </c:extLst>
        </c:ser>
        <c:ser>
          <c:idx val="1"/>
          <c:order val="1"/>
          <c:tx>
            <c:strRef>
              <c:f>'42【Q22】'!$C$37</c:f>
              <c:strCache>
                <c:ptCount val="1"/>
                <c:pt idx="0">
                  <c:v>女性・管理職/総合職(n=50)</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'42【Q22】'!$D$35:$N$35</c:f>
              <c:strCache>
                <c:ptCount val="11"/>
                <c:pt idx="0">
                  <c:v>上司とのキャリア面談</c:v>
                </c:pt>
                <c:pt idx="1">
                  <c:v>上司によるキャリア形成の後押し</c:v>
                </c:pt>
                <c:pt idx="2">
                  <c:v>メンター制度</c:v>
                </c:pt>
                <c:pt idx="3">
                  <c:v>キャリアデザイン研修</c:v>
                </c:pt>
                <c:pt idx="4">
                  <c:v>自己申告制度による異動</c:v>
                </c:pt>
                <c:pt idx="5">
                  <c:v>社内公募制度による異動</c:v>
                </c:pt>
                <c:pt idx="6">
                  <c:v>資格取得や研修受講の費用援助</c:v>
                </c:pt>
                <c:pt idx="7">
                  <c:v>キャリアカウンセラーへの相談</c:v>
                </c:pt>
                <c:pt idx="8">
                  <c:v>外部組織への会社からの派遣（セミナー等）</c:v>
                </c:pt>
                <c:pt idx="9">
                  <c:v>その他（具体的に【　　　】）</c:v>
                </c:pt>
                <c:pt idx="10">
                  <c:v>よい影響を与えたものはない</c:v>
                </c:pt>
              </c:strCache>
            </c:strRef>
          </c:cat>
          <c:val>
            <c:numRef>
              <c:f>'42【Q22】'!$D$37:$N$37</c:f>
              <c:numCache>
                <c:formatCode>0.0_ </c:formatCode>
                <c:ptCount val="11"/>
                <c:pt idx="0">
                  <c:v>26</c:v>
                </c:pt>
                <c:pt idx="1">
                  <c:v>6</c:v>
                </c:pt>
                <c:pt idx="2">
                  <c:v>4</c:v>
                </c:pt>
                <c:pt idx="3">
                  <c:v>8</c:v>
                </c:pt>
                <c:pt idx="4">
                  <c:v>16</c:v>
                </c:pt>
                <c:pt idx="5">
                  <c:v>6</c:v>
                </c:pt>
                <c:pt idx="6">
                  <c:v>42</c:v>
                </c:pt>
                <c:pt idx="7">
                  <c:v>0</c:v>
                </c:pt>
                <c:pt idx="8">
                  <c:v>18</c:v>
                </c:pt>
                <c:pt idx="9">
                  <c:v>2</c:v>
                </c:pt>
                <c:pt idx="10">
                  <c:v>18</c:v>
                </c:pt>
              </c:numCache>
            </c:numRef>
          </c:val>
          <c:extLst>
            <c:ext xmlns:c16="http://schemas.microsoft.com/office/drawing/2014/chart" uri="{C3380CC4-5D6E-409C-BE32-E72D297353CC}">
              <c16:uniqueId val="{00000001-7D68-437C-A463-F07CABC833BE}"/>
            </c:ext>
          </c:extLst>
        </c:ser>
        <c:ser>
          <c:idx val="2"/>
          <c:order val="2"/>
          <c:tx>
            <c:strRef>
              <c:f>'42【Q22】'!$C$38</c:f>
              <c:strCache>
                <c:ptCount val="1"/>
                <c:pt idx="0">
                  <c:v>女性・一般職(n=67)</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'42【Q22】'!$D$35:$N$35</c:f>
              <c:strCache>
                <c:ptCount val="11"/>
                <c:pt idx="0">
                  <c:v>上司とのキャリア面談</c:v>
                </c:pt>
                <c:pt idx="1">
                  <c:v>上司によるキャリア形成の後押し</c:v>
                </c:pt>
                <c:pt idx="2">
                  <c:v>メンター制度</c:v>
                </c:pt>
                <c:pt idx="3">
                  <c:v>キャリアデザイン研修</c:v>
                </c:pt>
                <c:pt idx="4">
                  <c:v>自己申告制度による異動</c:v>
                </c:pt>
                <c:pt idx="5">
                  <c:v>社内公募制度による異動</c:v>
                </c:pt>
                <c:pt idx="6">
                  <c:v>資格取得や研修受講の費用援助</c:v>
                </c:pt>
                <c:pt idx="7">
                  <c:v>キャリアカウンセラーへの相談</c:v>
                </c:pt>
                <c:pt idx="8">
                  <c:v>外部組織への会社からの派遣（セミナー等）</c:v>
                </c:pt>
                <c:pt idx="9">
                  <c:v>その他（具体的に【　　　】）</c:v>
                </c:pt>
                <c:pt idx="10">
                  <c:v>よい影響を与えたものはない</c:v>
                </c:pt>
              </c:strCache>
            </c:strRef>
          </c:cat>
          <c:val>
            <c:numRef>
              <c:f>'42【Q22】'!$D$38:$N$38</c:f>
              <c:numCache>
                <c:formatCode>0.0_ </c:formatCode>
                <c:ptCount val="11"/>
                <c:pt idx="0">
                  <c:v>20.8955223880597</c:v>
                </c:pt>
                <c:pt idx="1">
                  <c:v>1.4925373134328357</c:v>
                </c:pt>
                <c:pt idx="2">
                  <c:v>4.4776119402985071</c:v>
                </c:pt>
                <c:pt idx="3">
                  <c:v>1.4925373134328357</c:v>
                </c:pt>
                <c:pt idx="4">
                  <c:v>10.44776119402985</c:v>
                </c:pt>
                <c:pt idx="5">
                  <c:v>0</c:v>
                </c:pt>
                <c:pt idx="6">
                  <c:v>37.313432835820898</c:v>
                </c:pt>
                <c:pt idx="7">
                  <c:v>0</c:v>
                </c:pt>
                <c:pt idx="8">
                  <c:v>11.940298507462686</c:v>
                </c:pt>
                <c:pt idx="9">
                  <c:v>1.4925373134328357</c:v>
                </c:pt>
                <c:pt idx="10">
                  <c:v>26.865671641791046</c:v>
                </c:pt>
              </c:numCache>
            </c:numRef>
          </c:val>
          <c:extLst>
            <c:ext xmlns:c16="http://schemas.microsoft.com/office/drawing/2014/chart" uri="{C3380CC4-5D6E-409C-BE32-E72D297353CC}">
              <c16:uniqueId val="{00000002-7D68-437C-A463-F07CABC833BE}"/>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Q23男女年代別!$M$21</c:f>
              <c:strCache>
                <c:ptCount val="1"/>
                <c:pt idx="0">
                  <c:v>男性・管理職/総合職(n=180)</c:v>
                </c:pt>
              </c:strCache>
            </c:strRef>
          </c:tx>
          <c:spPr>
            <a:ln w="28575" cap="rnd">
              <a:solidFill>
                <a:schemeClr val="accent1"/>
              </a:solidFill>
              <a:round/>
            </a:ln>
            <a:effectLst/>
          </c:spPr>
          <c:marker>
            <c:symbol val="square"/>
            <c:size val="10"/>
            <c:spPr>
              <a:solidFill>
                <a:schemeClr val="accent1"/>
              </a:solidFill>
              <a:ln w="9525">
                <a:solidFill>
                  <a:schemeClr val="accent1"/>
                </a:solidFill>
              </a:ln>
              <a:effectLst/>
            </c:spPr>
          </c:marker>
          <c:dLbls>
            <c:dLbl>
              <c:idx val="3"/>
              <c:layout>
                <c:manualLayout>
                  <c:x val="-7.6435185185185273E-2"/>
                  <c:y val="-7.8009259259259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11-413A-97AF-BBAEB33EB233}"/>
                </c:ext>
              </c:extLst>
            </c:dLbl>
            <c:dLbl>
              <c:idx val="4"/>
              <c:layout>
                <c:manualLayout>
                  <c:x val="-4.5861111111111109E-2"/>
                  <c:y val="5.62499999999999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11-413A-97AF-BBAEB33EB233}"/>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Q23男女年代別!$N$20:$R$20</c:f>
              <c:strCache>
                <c:ptCount val="5"/>
                <c:pt idx="0">
                  <c:v>20代</c:v>
                </c:pt>
                <c:pt idx="1">
                  <c:v>30代</c:v>
                </c:pt>
                <c:pt idx="2">
                  <c:v>40代</c:v>
                </c:pt>
                <c:pt idx="3">
                  <c:v>50代</c:v>
                </c:pt>
                <c:pt idx="4">
                  <c:v>60代</c:v>
                </c:pt>
              </c:strCache>
            </c:strRef>
          </c:cat>
          <c:val>
            <c:numRef>
              <c:f>Q23男女年代別!$N$21:$R$21</c:f>
              <c:numCache>
                <c:formatCode>0.0_ </c:formatCode>
                <c:ptCount val="5"/>
                <c:pt idx="0">
                  <c:v>27.222222222222221</c:v>
                </c:pt>
                <c:pt idx="1">
                  <c:v>25.555555555555554</c:v>
                </c:pt>
                <c:pt idx="2">
                  <c:v>21.111111111111111</c:v>
                </c:pt>
                <c:pt idx="3">
                  <c:v>16.666666666666664</c:v>
                </c:pt>
                <c:pt idx="4">
                  <c:v>12.777777777777777</c:v>
                </c:pt>
              </c:numCache>
            </c:numRef>
          </c:val>
          <c:smooth val="0"/>
          <c:extLst>
            <c:ext xmlns:c16="http://schemas.microsoft.com/office/drawing/2014/chart" uri="{C3380CC4-5D6E-409C-BE32-E72D297353CC}">
              <c16:uniqueId val="{00000000-8A11-413A-97AF-BBAEB33EB233}"/>
            </c:ext>
          </c:extLst>
        </c:ser>
        <c:ser>
          <c:idx val="1"/>
          <c:order val="1"/>
          <c:tx>
            <c:strRef>
              <c:f>Q23男女年代別!$M$22</c:f>
              <c:strCache>
                <c:ptCount val="1"/>
                <c:pt idx="0">
                  <c:v>女性・管理職/総合職(n=82)</c:v>
                </c:pt>
              </c:strCache>
            </c:strRef>
          </c:tx>
          <c:spPr>
            <a:ln w="28575" cap="rnd">
              <a:solidFill>
                <a:srgbClr val="FF0000"/>
              </a:solidFill>
              <a:round/>
            </a:ln>
            <a:effectLst/>
          </c:spPr>
          <c:marker>
            <c:symbol val="triangle"/>
            <c:size val="10"/>
            <c:spPr>
              <a:solidFill>
                <a:schemeClr val="accent2"/>
              </a:solidFill>
              <a:ln w="9525">
                <a:solidFill>
                  <a:srgbClr val="FF0000"/>
                </a:solidFill>
              </a:ln>
              <a:effectLst/>
            </c:spPr>
          </c:marker>
          <c:dLbls>
            <c:dLbl>
              <c:idx val="1"/>
              <c:layout>
                <c:manualLayout>
                  <c:x val="-7.0555555555555554E-3"/>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11-413A-97AF-BBAEB33EB233}"/>
                </c:ext>
              </c:extLst>
            </c:dLbl>
            <c:dLbl>
              <c:idx val="2"/>
              <c:layout>
                <c:manualLayout>
                  <c:x val="-4.4685185185185272E-2"/>
                  <c:y val="4.16666666666665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11-413A-97AF-BBAEB33EB233}"/>
                </c:ext>
              </c:extLst>
            </c:dLbl>
            <c:dLbl>
              <c:idx val="3"/>
              <c:layout>
                <c:manualLayout>
                  <c:x val="1.4111111111110939E-2"/>
                  <c:y val="-5.092592592592592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11-413A-97AF-BBAEB33EB233}"/>
                </c:ext>
              </c:extLst>
            </c:dLbl>
            <c:dLbl>
              <c:idx val="4"/>
              <c:layout>
                <c:manualLayout>
                  <c:x val="2.3518518518518518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A11-413A-97AF-BBAEB33EB233}"/>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Q23男女年代別!$N$20:$R$20</c:f>
              <c:strCache>
                <c:ptCount val="5"/>
                <c:pt idx="0">
                  <c:v>20代</c:v>
                </c:pt>
                <c:pt idx="1">
                  <c:v>30代</c:v>
                </c:pt>
                <c:pt idx="2">
                  <c:v>40代</c:v>
                </c:pt>
                <c:pt idx="3">
                  <c:v>50代</c:v>
                </c:pt>
                <c:pt idx="4">
                  <c:v>60代</c:v>
                </c:pt>
              </c:strCache>
            </c:strRef>
          </c:cat>
          <c:val>
            <c:numRef>
              <c:f>Q23男女年代別!$N$22:$R$22</c:f>
              <c:numCache>
                <c:formatCode>0.0_ </c:formatCode>
                <c:ptCount val="5"/>
                <c:pt idx="0">
                  <c:v>24.390243902439025</c:v>
                </c:pt>
                <c:pt idx="1">
                  <c:v>17.073170731707318</c:v>
                </c:pt>
                <c:pt idx="2">
                  <c:v>14.634146341463413</c:v>
                </c:pt>
                <c:pt idx="3">
                  <c:v>18.292682926829269</c:v>
                </c:pt>
                <c:pt idx="4">
                  <c:v>14.634146341463413</c:v>
                </c:pt>
              </c:numCache>
            </c:numRef>
          </c:val>
          <c:smooth val="0"/>
          <c:extLst>
            <c:ext xmlns:c16="http://schemas.microsoft.com/office/drawing/2014/chart" uri="{C3380CC4-5D6E-409C-BE32-E72D297353CC}">
              <c16:uniqueId val="{00000001-8A11-413A-97AF-BBAEB33EB233}"/>
            </c:ext>
          </c:extLst>
        </c:ser>
        <c:ser>
          <c:idx val="2"/>
          <c:order val="2"/>
          <c:tx>
            <c:strRef>
              <c:f>Q23男女年代別!$M$23</c:f>
              <c:strCache>
                <c:ptCount val="1"/>
                <c:pt idx="0">
                  <c:v>女性・一般職(n=138)</c:v>
                </c:pt>
              </c:strCache>
            </c:strRef>
          </c:tx>
          <c:spPr>
            <a:ln w="28575" cap="rnd">
              <a:solidFill>
                <a:schemeClr val="accent2">
                  <a:lumMod val="60000"/>
                  <a:lumOff val="40000"/>
                </a:schemeClr>
              </a:solidFill>
              <a:prstDash val="dash"/>
              <a:round/>
            </a:ln>
            <a:effectLst/>
          </c:spPr>
          <c:marker>
            <c:symbol val="star"/>
            <c:size val="10"/>
            <c:spPr>
              <a:noFill/>
              <a:ln w="9525">
                <a:solidFill>
                  <a:schemeClr val="accent2">
                    <a:lumMod val="60000"/>
                    <a:lumOff val="40000"/>
                  </a:schemeClr>
                </a:solidFill>
              </a:ln>
              <a:effectLst/>
            </c:spPr>
          </c:marker>
          <c:dLbls>
            <c:dLbl>
              <c:idx val="2"/>
              <c:layout>
                <c:manualLayout>
                  <c:x val="-4.4685185185185272E-2"/>
                  <c:y val="-4.00462962962963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11-413A-97AF-BBAEB33EB233}"/>
                </c:ext>
              </c:extLst>
            </c:dLbl>
            <c:dLbl>
              <c:idx val="4"/>
              <c:layout>
                <c:manualLayout>
                  <c:x val="-5.6444444444444443E-2"/>
                  <c:y val="-7.708333333333337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A11-413A-97AF-BBAEB33EB233}"/>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Q23男女年代別!$N$20:$R$20</c:f>
              <c:strCache>
                <c:ptCount val="5"/>
                <c:pt idx="0">
                  <c:v>20代</c:v>
                </c:pt>
                <c:pt idx="1">
                  <c:v>30代</c:v>
                </c:pt>
                <c:pt idx="2">
                  <c:v>40代</c:v>
                </c:pt>
                <c:pt idx="3">
                  <c:v>50代</c:v>
                </c:pt>
                <c:pt idx="4">
                  <c:v>60代</c:v>
                </c:pt>
              </c:strCache>
            </c:strRef>
          </c:cat>
          <c:val>
            <c:numRef>
              <c:f>Q23男女年代別!$N$23:$R$23</c:f>
              <c:numCache>
                <c:formatCode>0.0_ </c:formatCode>
                <c:ptCount val="5"/>
                <c:pt idx="0">
                  <c:v>22.463768115942027</c:v>
                </c:pt>
                <c:pt idx="1">
                  <c:v>14.492753623188406</c:v>
                </c:pt>
                <c:pt idx="2">
                  <c:v>15.217391304347828</c:v>
                </c:pt>
                <c:pt idx="3">
                  <c:v>15.942028985507244</c:v>
                </c:pt>
                <c:pt idx="4">
                  <c:v>14.492753623188406</c:v>
                </c:pt>
              </c:numCache>
            </c:numRef>
          </c:val>
          <c:smooth val="0"/>
          <c:extLst>
            <c:ext xmlns:c16="http://schemas.microsoft.com/office/drawing/2014/chart" uri="{C3380CC4-5D6E-409C-BE32-E72D297353CC}">
              <c16:uniqueId val="{00000002-8A11-413A-97AF-BBAEB33EB233}"/>
            </c:ext>
          </c:extLst>
        </c:ser>
        <c:dLbls>
          <c:showLegendKey val="0"/>
          <c:showVal val="0"/>
          <c:showCatName val="0"/>
          <c:showSerName val="0"/>
          <c:showPercent val="0"/>
          <c:showBubbleSize val="0"/>
        </c:dLbls>
        <c:marker val="1"/>
        <c:smooth val="0"/>
        <c:axId val="2007661343"/>
        <c:axId val="2007651359"/>
      </c:lineChart>
      <c:catAx>
        <c:axId val="200766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2007651359"/>
        <c:crosses val="autoZero"/>
        <c:auto val="1"/>
        <c:lblAlgn val="ctr"/>
        <c:lblOffset val="100"/>
        <c:noMultiLvlLbl val="0"/>
      </c:catAx>
      <c:valAx>
        <c:axId val="2007651359"/>
        <c:scaling>
          <c:orientation val="minMax"/>
        </c:scaling>
        <c:delete val="0"/>
        <c:axPos val="l"/>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2007661343"/>
        <c:crosses val="autoZero"/>
        <c:crossBetween val="between"/>
      </c:valAx>
      <c:spPr>
        <a:noFill/>
        <a:ln>
          <a:noFill/>
        </a:ln>
        <a:effectLst/>
      </c:spPr>
    </c:plotArea>
    <c:legend>
      <c:legendPos val="b"/>
      <c:layout>
        <c:manualLayout>
          <c:xMode val="edge"/>
          <c:yMode val="edge"/>
          <c:x val="6.1111111111111424E-4"/>
          <c:y val="0.92187445319335082"/>
          <c:w val="0.9993888888888888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Q23男女年代別!$M$28</c:f>
              <c:strCache>
                <c:ptCount val="1"/>
                <c:pt idx="0">
                  <c:v>男性・管理職/総合職(n=180)</c:v>
                </c:pt>
              </c:strCache>
            </c:strRef>
          </c:tx>
          <c:spPr>
            <a:ln w="28575" cap="rnd">
              <a:solidFill>
                <a:schemeClr val="accent1"/>
              </a:solidFill>
              <a:round/>
            </a:ln>
            <a:effectLst/>
          </c:spPr>
          <c:marker>
            <c:symbol val="square"/>
            <c:size val="5"/>
            <c:spPr>
              <a:solidFill>
                <a:schemeClr val="accent1"/>
              </a:solidFill>
              <a:ln w="9525">
                <a:solidFill>
                  <a:schemeClr val="accent1"/>
                </a:solidFill>
              </a:ln>
              <a:effectLst/>
            </c:spPr>
          </c:marker>
          <c:dLbls>
            <c:dLbl>
              <c:idx val="0"/>
              <c:layout>
                <c:manualLayout>
                  <c:x val="-9.231018518518519E-2"/>
                  <c:y val="2.38425925925925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EA0-48B8-9B42-6CD966AA2BD6}"/>
                </c:ext>
              </c:extLst>
            </c:dLbl>
            <c:dLbl>
              <c:idx val="1"/>
              <c:layout>
                <c:manualLayout>
                  <c:x val="-3.586574074074074E-2"/>
                  <c:y val="-4.56018518518518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EA0-48B8-9B42-6CD966AA2BD6}"/>
                </c:ext>
              </c:extLst>
            </c:dLbl>
            <c:dLbl>
              <c:idx val="2"/>
              <c:layout>
                <c:manualLayout>
                  <c:x val="-8.2902777777777784E-2"/>
                  <c:y val="-1.31944444444445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EA0-48B8-9B42-6CD966AA2BD6}"/>
                </c:ext>
              </c:extLst>
            </c:dLbl>
            <c:dLbl>
              <c:idx val="3"/>
              <c:layout>
                <c:manualLayout>
                  <c:x val="-7.6435185185185273E-2"/>
                  <c:y val="-7.8009259259259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A0-48B8-9B42-6CD966AA2BD6}"/>
                </c:ext>
              </c:extLst>
            </c:dLbl>
            <c:dLbl>
              <c:idx val="4"/>
              <c:layout>
                <c:manualLayout>
                  <c:x val="-1.7638888888888888E-2"/>
                  <c:y val="-5.94907407407407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A0-48B8-9B42-6CD966AA2B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Q23男女年代別!$N$27:$R$27</c:f>
              <c:strCache>
                <c:ptCount val="5"/>
                <c:pt idx="0">
                  <c:v>20代</c:v>
                </c:pt>
                <c:pt idx="1">
                  <c:v>30代</c:v>
                </c:pt>
                <c:pt idx="2">
                  <c:v>40代</c:v>
                </c:pt>
                <c:pt idx="3">
                  <c:v>50代</c:v>
                </c:pt>
                <c:pt idx="4">
                  <c:v>60代</c:v>
                </c:pt>
              </c:strCache>
            </c:strRef>
          </c:cat>
          <c:val>
            <c:numRef>
              <c:f>Q23男女年代別!$N$28:$R$28</c:f>
              <c:numCache>
                <c:formatCode>0.0_ </c:formatCode>
                <c:ptCount val="5"/>
                <c:pt idx="0">
                  <c:v>0.55555555555555558</c:v>
                </c:pt>
                <c:pt idx="1">
                  <c:v>0</c:v>
                </c:pt>
                <c:pt idx="2">
                  <c:v>4.4444444444444446</c:v>
                </c:pt>
                <c:pt idx="3">
                  <c:v>18.333333333333332</c:v>
                </c:pt>
                <c:pt idx="4">
                  <c:v>35.555555555555557</c:v>
                </c:pt>
              </c:numCache>
            </c:numRef>
          </c:val>
          <c:smooth val="0"/>
          <c:extLst>
            <c:ext xmlns:c16="http://schemas.microsoft.com/office/drawing/2014/chart" uri="{C3380CC4-5D6E-409C-BE32-E72D297353CC}">
              <c16:uniqueId val="{00000002-AEA0-48B8-9B42-6CD966AA2BD6}"/>
            </c:ext>
          </c:extLst>
        </c:ser>
        <c:ser>
          <c:idx val="1"/>
          <c:order val="1"/>
          <c:tx>
            <c:strRef>
              <c:f>Q23男女年代別!$M$29</c:f>
              <c:strCache>
                <c:ptCount val="1"/>
                <c:pt idx="0">
                  <c:v>女性・管理職/総合職(n=82)</c:v>
                </c:pt>
              </c:strCache>
            </c:strRef>
          </c:tx>
          <c:spPr>
            <a:ln w="28575" cap="rnd">
              <a:solidFill>
                <a:schemeClr val="accent2"/>
              </a:solidFill>
              <a:round/>
            </a:ln>
            <a:effectLst/>
          </c:spPr>
          <c:marker>
            <c:symbol val="triangle"/>
            <c:size val="5"/>
            <c:spPr>
              <a:solidFill>
                <a:schemeClr val="accent2"/>
              </a:solidFill>
              <a:ln w="9525">
                <a:solidFill>
                  <a:schemeClr val="accent2"/>
                </a:solidFill>
              </a:ln>
              <a:effectLst/>
            </c:spPr>
          </c:marker>
          <c:dLbls>
            <c:dLbl>
              <c:idx val="0"/>
              <c:layout>
                <c:manualLayout>
                  <c:x val="-9.4074074074074074E-2"/>
                  <c:y val="-3.240740740740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EA0-48B8-9B42-6CD966AA2BD6}"/>
                </c:ext>
              </c:extLst>
            </c:dLbl>
            <c:dLbl>
              <c:idx val="1"/>
              <c:layout>
                <c:manualLayout>
                  <c:x val="-7.0555555555555554E-3"/>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EA0-48B8-9B42-6CD966AA2BD6}"/>
                </c:ext>
              </c:extLst>
            </c:dLbl>
            <c:dLbl>
              <c:idx val="2"/>
              <c:layout>
                <c:manualLayout>
                  <c:x val="-5.8796296296296298E-2"/>
                  <c:y val="-6.94444444444445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EA0-48B8-9B42-6CD966AA2BD6}"/>
                </c:ext>
              </c:extLst>
            </c:dLbl>
            <c:dLbl>
              <c:idx val="3"/>
              <c:layout>
                <c:manualLayout>
                  <c:x val="-0.11759259259259268"/>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EA0-48B8-9B42-6CD966AA2BD6}"/>
                </c:ext>
              </c:extLst>
            </c:dLbl>
            <c:dLbl>
              <c:idx val="4"/>
              <c:layout>
                <c:manualLayout>
                  <c:x val="2.3518518518518519E-3"/>
                  <c:y val="-2.3148148148148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EA0-48B8-9B42-6CD966AA2B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Q23男女年代別!$N$27:$R$27</c:f>
              <c:strCache>
                <c:ptCount val="5"/>
                <c:pt idx="0">
                  <c:v>20代</c:v>
                </c:pt>
                <c:pt idx="1">
                  <c:v>30代</c:v>
                </c:pt>
                <c:pt idx="2">
                  <c:v>40代</c:v>
                </c:pt>
                <c:pt idx="3">
                  <c:v>50代</c:v>
                </c:pt>
                <c:pt idx="4">
                  <c:v>60代</c:v>
                </c:pt>
              </c:strCache>
            </c:strRef>
          </c:cat>
          <c:val>
            <c:numRef>
              <c:f>Q23男女年代別!$N$29:$R$29</c:f>
              <c:numCache>
                <c:formatCode>0.0_ </c:formatCode>
                <c:ptCount val="5"/>
                <c:pt idx="0">
                  <c:v>1.2195121951219512</c:v>
                </c:pt>
                <c:pt idx="1">
                  <c:v>4.8780487804878048</c:v>
                </c:pt>
                <c:pt idx="2">
                  <c:v>7.3170731707317067</c:v>
                </c:pt>
                <c:pt idx="3">
                  <c:v>13.414634146341465</c:v>
                </c:pt>
                <c:pt idx="4">
                  <c:v>30.487804878048781</c:v>
                </c:pt>
              </c:numCache>
            </c:numRef>
          </c:val>
          <c:smooth val="0"/>
          <c:extLst>
            <c:ext xmlns:c16="http://schemas.microsoft.com/office/drawing/2014/chart" uri="{C3380CC4-5D6E-409C-BE32-E72D297353CC}">
              <c16:uniqueId val="{00000007-AEA0-48B8-9B42-6CD966AA2BD6}"/>
            </c:ext>
          </c:extLst>
        </c:ser>
        <c:ser>
          <c:idx val="2"/>
          <c:order val="2"/>
          <c:tx>
            <c:strRef>
              <c:f>Q23男女年代別!$M$30</c:f>
              <c:strCache>
                <c:ptCount val="1"/>
                <c:pt idx="0">
                  <c:v>女性・一般職(n=138)</c:v>
                </c:pt>
              </c:strCache>
            </c:strRef>
          </c:tx>
          <c:spPr>
            <a:ln w="28575" cap="rnd">
              <a:solidFill>
                <a:schemeClr val="accent6"/>
              </a:solidFill>
              <a:round/>
            </a:ln>
            <a:effectLst/>
          </c:spPr>
          <c:marker>
            <c:symbol val="star"/>
            <c:size val="8"/>
            <c:spPr>
              <a:noFill/>
              <a:ln w="9525">
                <a:solidFill>
                  <a:schemeClr val="accent3"/>
                </a:solidFill>
              </a:ln>
              <a:effectLst/>
            </c:spPr>
          </c:marker>
          <c:dLbls>
            <c:dLbl>
              <c:idx val="0"/>
              <c:layout>
                <c:manualLayout>
                  <c:x val="-3.9393518518518543E-2"/>
                  <c:y val="-7.2453703703703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EA0-48B8-9B42-6CD966AA2BD6}"/>
                </c:ext>
              </c:extLst>
            </c:dLbl>
            <c:dLbl>
              <c:idx val="1"/>
              <c:layout>
                <c:manualLayout>
                  <c:x val="2.1754629629629544E-2"/>
                  <c:y val="4.3287037037036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EA0-48B8-9B42-6CD966AA2BD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Q23男女年代別!$N$27:$R$27</c:f>
              <c:strCache>
                <c:ptCount val="5"/>
                <c:pt idx="0">
                  <c:v>20代</c:v>
                </c:pt>
                <c:pt idx="1">
                  <c:v>30代</c:v>
                </c:pt>
                <c:pt idx="2">
                  <c:v>40代</c:v>
                </c:pt>
                <c:pt idx="3">
                  <c:v>50代</c:v>
                </c:pt>
                <c:pt idx="4">
                  <c:v>60代</c:v>
                </c:pt>
              </c:strCache>
            </c:strRef>
          </c:cat>
          <c:val>
            <c:numRef>
              <c:f>Q23男女年代別!$N$30:$R$30</c:f>
              <c:numCache>
                <c:formatCode>0.0_ </c:formatCode>
                <c:ptCount val="5"/>
                <c:pt idx="0">
                  <c:v>2.1739130434782608</c:v>
                </c:pt>
                <c:pt idx="1">
                  <c:v>0</c:v>
                </c:pt>
                <c:pt idx="2">
                  <c:v>3.6231884057971016</c:v>
                </c:pt>
                <c:pt idx="3">
                  <c:v>9.4202898550724647</c:v>
                </c:pt>
                <c:pt idx="4">
                  <c:v>26.086956521739129</c:v>
                </c:pt>
              </c:numCache>
            </c:numRef>
          </c:val>
          <c:smooth val="0"/>
          <c:extLst>
            <c:ext xmlns:c16="http://schemas.microsoft.com/office/drawing/2014/chart" uri="{C3380CC4-5D6E-409C-BE32-E72D297353CC}">
              <c16:uniqueId val="{0000000A-AEA0-48B8-9B42-6CD966AA2BD6}"/>
            </c:ext>
          </c:extLst>
        </c:ser>
        <c:dLbls>
          <c:showLegendKey val="0"/>
          <c:showVal val="0"/>
          <c:showCatName val="0"/>
          <c:showSerName val="0"/>
          <c:showPercent val="0"/>
          <c:showBubbleSize val="0"/>
        </c:dLbls>
        <c:marker val="1"/>
        <c:smooth val="0"/>
        <c:axId val="2007661343"/>
        <c:axId val="2007651359"/>
      </c:lineChart>
      <c:catAx>
        <c:axId val="200766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2007651359"/>
        <c:crosses val="autoZero"/>
        <c:auto val="1"/>
        <c:lblAlgn val="ctr"/>
        <c:lblOffset val="100"/>
        <c:noMultiLvlLbl val="0"/>
      </c:catAx>
      <c:valAx>
        <c:axId val="2007651359"/>
        <c:scaling>
          <c:orientation val="minMax"/>
        </c:scaling>
        <c:delete val="0"/>
        <c:axPos val="l"/>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2007661343"/>
        <c:crosses val="autoZero"/>
        <c:crossBetween val="between"/>
      </c:valAx>
      <c:spPr>
        <a:noFill/>
        <a:ln>
          <a:noFill/>
        </a:ln>
        <a:effectLst/>
      </c:spPr>
    </c:plotArea>
    <c:legend>
      <c:legendPos val="b"/>
      <c:layout>
        <c:manualLayout>
          <c:xMode val="edge"/>
          <c:yMode val="edge"/>
          <c:x val="6.1111111111111424E-4"/>
          <c:y val="0.92187445319335082"/>
          <c:w val="0.9993888888888888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Q23男女年代別!$M$28</c:f>
              <c:strCache>
                <c:ptCount val="1"/>
                <c:pt idx="0">
                  <c:v>男性・管理職/総合職(n=180)</c:v>
                </c:pt>
              </c:strCache>
            </c:strRef>
          </c:tx>
          <c:spPr>
            <a:ln w="28575" cap="rnd">
              <a:solidFill>
                <a:schemeClr val="accent1"/>
              </a:solidFill>
              <a:round/>
            </a:ln>
            <a:effectLst/>
          </c:spPr>
          <c:marker>
            <c:symbol val="square"/>
            <c:size val="10"/>
            <c:spPr>
              <a:solidFill>
                <a:schemeClr val="accent1"/>
              </a:solidFill>
              <a:ln w="9525">
                <a:solidFill>
                  <a:schemeClr val="accent1"/>
                </a:solidFill>
              </a:ln>
              <a:effectLst/>
            </c:spPr>
          </c:marker>
          <c:dLbls>
            <c:dLbl>
              <c:idx val="0"/>
              <c:layout>
                <c:manualLayout>
                  <c:x val="-9.8483888888888885E-2"/>
                  <c:y val="4.47918489355498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24C-49F4-951E-A29FD7579BC2}"/>
                </c:ext>
              </c:extLst>
            </c:dLbl>
            <c:dLbl>
              <c:idx val="1"/>
              <c:layout>
                <c:manualLayout>
                  <c:x val="-0.10083574074074078"/>
                  <c:y val="4.0162219305920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24C-49F4-951E-A29FD7579BC2}"/>
                </c:ext>
              </c:extLst>
            </c:dLbl>
            <c:dLbl>
              <c:idx val="2"/>
              <c:layout>
                <c:manualLayout>
                  <c:x val="2.9388888888888889E-4"/>
                  <c:y val="7.754811898512601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24C-49F4-951E-A29FD7579BC2}"/>
                </c:ext>
              </c:extLst>
            </c:dLbl>
            <c:dLbl>
              <c:idx val="3"/>
              <c:layout>
                <c:manualLayout>
                  <c:x val="-7.6435185185185273E-2"/>
                  <c:y val="-7.8009259259259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24C-49F4-951E-A29FD7579BC2}"/>
                </c:ext>
              </c:extLst>
            </c:dLbl>
            <c:dLbl>
              <c:idx val="4"/>
              <c:layout>
                <c:manualLayout>
                  <c:x val="-6.4675925925925928E-2"/>
                  <c:y val="-7.33796296296296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4C-49F4-951E-A29FD7579BC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Q23男女年代別!$N$27:$R$27</c:f>
              <c:strCache>
                <c:ptCount val="5"/>
                <c:pt idx="0">
                  <c:v>20代</c:v>
                </c:pt>
                <c:pt idx="1">
                  <c:v>30代</c:v>
                </c:pt>
                <c:pt idx="2">
                  <c:v>40代</c:v>
                </c:pt>
                <c:pt idx="3">
                  <c:v>50代</c:v>
                </c:pt>
                <c:pt idx="4">
                  <c:v>60代</c:v>
                </c:pt>
              </c:strCache>
            </c:strRef>
          </c:cat>
          <c:val>
            <c:numRef>
              <c:f>Q23男女年代別!$N$28:$R$28</c:f>
              <c:numCache>
                <c:formatCode>0.0_ </c:formatCode>
                <c:ptCount val="5"/>
                <c:pt idx="0">
                  <c:v>0.55555555555555558</c:v>
                </c:pt>
                <c:pt idx="1">
                  <c:v>0</c:v>
                </c:pt>
                <c:pt idx="2">
                  <c:v>4.4444444444444446</c:v>
                </c:pt>
                <c:pt idx="3">
                  <c:v>18.333333333333332</c:v>
                </c:pt>
                <c:pt idx="4">
                  <c:v>35.555555555555557</c:v>
                </c:pt>
              </c:numCache>
            </c:numRef>
          </c:val>
          <c:smooth val="0"/>
          <c:extLst>
            <c:ext xmlns:c16="http://schemas.microsoft.com/office/drawing/2014/chart" uri="{C3380CC4-5D6E-409C-BE32-E72D297353CC}">
              <c16:uniqueId val="{00000002-C24C-49F4-951E-A29FD7579BC2}"/>
            </c:ext>
          </c:extLst>
        </c:ser>
        <c:ser>
          <c:idx val="1"/>
          <c:order val="1"/>
          <c:tx>
            <c:strRef>
              <c:f>Q23男女年代別!$M$29</c:f>
              <c:strCache>
                <c:ptCount val="1"/>
                <c:pt idx="0">
                  <c:v>女性・管理職/総合職(n=82)</c:v>
                </c:pt>
              </c:strCache>
            </c:strRef>
          </c:tx>
          <c:spPr>
            <a:ln w="28575" cap="rnd">
              <a:solidFill>
                <a:srgbClr val="FF0000"/>
              </a:solidFill>
              <a:round/>
            </a:ln>
            <a:effectLst/>
          </c:spPr>
          <c:marker>
            <c:symbol val="triangle"/>
            <c:size val="10"/>
            <c:spPr>
              <a:solidFill>
                <a:schemeClr val="accent2"/>
              </a:solidFill>
              <a:ln w="9525">
                <a:solidFill>
                  <a:srgbClr val="FF0000"/>
                </a:solidFill>
              </a:ln>
              <a:effectLst/>
            </c:spPr>
          </c:marker>
          <c:dLbls>
            <c:dLbl>
              <c:idx val="0"/>
              <c:layout>
                <c:manualLayout>
                  <c:x val="-1.646296296296294E-2"/>
                  <c:y val="-6.01851851851851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24C-49F4-951E-A29FD7579BC2}"/>
                </c:ext>
              </c:extLst>
            </c:dLbl>
            <c:dLbl>
              <c:idx val="1"/>
              <c:layout>
                <c:manualLayout>
                  <c:x val="-7.0555555555555554E-3"/>
                  <c:y val="-4.16666666666666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24C-49F4-951E-A29FD7579BC2}"/>
                </c:ext>
              </c:extLst>
            </c:dLbl>
            <c:dLbl>
              <c:idx val="2"/>
              <c:layout>
                <c:manualLayout>
                  <c:x val="-7.0555555555555635E-2"/>
                  <c:y val="-6.94444444444444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4C-49F4-951E-A29FD7579BC2}"/>
                </c:ext>
              </c:extLst>
            </c:dLbl>
            <c:dLbl>
              <c:idx val="3"/>
              <c:layout>
                <c:manualLayout>
                  <c:x val="-4.7037037037037897E-3"/>
                  <c:y val="2.31481481481481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24C-49F4-951E-A29FD7579BC2}"/>
                </c:ext>
              </c:extLst>
            </c:dLbl>
            <c:dLbl>
              <c:idx val="4"/>
              <c:layout>
                <c:manualLayout>
                  <c:x val="2.3518518518518518E-2"/>
                  <c:y val="2.77777777777777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24C-49F4-951E-A29FD7579BC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Q23男女年代別!$N$27:$R$27</c:f>
              <c:strCache>
                <c:ptCount val="5"/>
                <c:pt idx="0">
                  <c:v>20代</c:v>
                </c:pt>
                <c:pt idx="1">
                  <c:v>30代</c:v>
                </c:pt>
                <c:pt idx="2">
                  <c:v>40代</c:v>
                </c:pt>
                <c:pt idx="3">
                  <c:v>50代</c:v>
                </c:pt>
                <c:pt idx="4">
                  <c:v>60代</c:v>
                </c:pt>
              </c:strCache>
            </c:strRef>
          </c:cat>
          <c:val>
            <c:numRef>
              <c:f>Q23男女年代別!$N$29:$R$29</c:f>
              <c:numCache>
                <c:formatCode>0.0_ </c:formatCode>
                <c:ptCount val="5"/>
                <c:pt idx="0">
                  <c:v>1.2195121951219512</c:v>
                </c:pt>
                <c:pt idx="1">
                  <c:v>4.8780487804878048</c:v>
                </c:pt>
                <c:pt idx="2">
                  <c:v>7.3170731707317067</c:v>
                </c:pt>
                <c:pt idx="3">
                  <c:v>13.414634146341465</c:v>
                </c:pt>
                <c:pt idx="4">
                  <c:v>30.487804878048781</c:v>
                </c:pt>
              </c:numCache>
            </c:numRef>
          </c:val>
          <c:smooth val="0"/>
          <c:extLst>
            <c:ext xmlns:c16="http://schemas.microsoft.com/office/drawing/2014/chart" uri="{C3380CC4-5D6E-409C-BE32-E72D297353CC}">
              <c16:uniqueId val="{00000007-C24C-49F4-951E-A29FD7579BC2}"/>
            </c:ext>
          </c:extLst>
        </c:ser>
        <c:ser>
          <c:idx val="2"/>
          <c:order val="2"/>
          <c:tx>
            <c:strRef>
              <c:f>Q23男女年代別!$M$30</c:f>
              <c:strCache>
                <c:ptCount val="1"/>
                <c:pt idx="0">
                  <c:v>女性・一般職(n=138)</c:v>
                </c:pt>
              </c:strCache>
            </c:strRef>
          </c:tx>
          <c:spPr>
            <a:ln w="28575" cap="rnd">
              <a:solidFill>
                <a:schemeClr val="accent2">
                  <a:lumMod val="60000"/>
                  <a:lumOff val="40000"/>
                </a:schemeClr>
              </a:solidFill>
              <a:prstDash val="dash"/>
              <a:round/>
            </a:ln>
            <a:effectLst/>
          </c:spPr>
          <c:marker>
            <c:symbol val="star"/>
            <c:size val="10"/>
            <c:spPr>
              <a:noFill/>
              <a:ln w="9525">
                <a:solidFill>
                  <a:schemeClr val="accent2">
                    <a:lumMod val="60000"/>
                    <a:lumOff val="40000"/>
                  </a:schemeClr>
                </a:solidFill>
              </a:ln>
              <a:effectLst/>
            </c:spPr>
          </c:marker>
          <c:dLbls>
            <c:dLbl>
              <c:idx val="0"/>
              <c:layout>
                <c:manualLayout>
                  <c:x val="-9.3780185185185189E-2"/>
                  <c:y val="-7.719889180519101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24C-49F4-951E-A29FD7579BC2}"/>
                </c:ext>
              </c:extLst>
            </c:dLbl>
            <c:dLbl>
              <c:idx val="1"/>
              <c:layout>
                <c:manualLayout>
                  <c:x val="2.1460555555555556E-2"/>
                  <c:y val="4.780110819480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C24C-49F4-951E-A29FD7579BC2}"/>
                </c:ext>
              </c:extLst>
            </c:dLbl>
            <c:dLbl>
              <c:idx val="2"/>
              <c:layout>
                <c:manualLayout>
                  <c:x val="-4.9388888888888892E-2"/>
                  <c:y val="4.32870370370371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24C-49F4-951E-A29FD7579BC2}"/>
                </c:ext>
              </c:extLst>
            </c:dLbl>
            <c:dLbl>
              <c:idx val="4"/>
              <c:layout>
                <c:manualLayout>
                  <c:x val="-3.5277777777777776E-2"/>
                  <c:y val="6.64351851851851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24C-49F4-951E-A29FD7579BC2}"/>
                </c:ext>
              </c:extLst>
            </c:dLbl>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Q23男女年代別!$N$27:$R$27</c:f>
              <c:strCache>
                <c:ptCount val="5"/>
                <c:pt idx="0">
                  <c:v>20代</c:v>
                </c:pt>
                <c:pt idx="1">
                  <c:v>30代</c:v>
                </c:pt>
                <c:pt idx="2">
                  <c:v>40代</c:v>
                </c:pt>
                <c:pt idx="3">
                  <c:v>50代</c:v>
                </c:pt>
                <c:pt idx="4">
                  <c:v>60代</c:v>
                </c:pt>
              </c:strCache>
            </c:strRef>
          </c:cat>
          <c:val>
            <c:numRef>
              <c:f>Q23男女年代別!$N$30:$R$30</c:f>
              <c:numCache>
                <c:formatCode>0.0_ </c:formatCode>
                <c:ptCount val="5"/>
                <c:pt idx="0">
                  <c:v>2.1739130434782608</c:v>
                </c:pt>
                <c:pt idx="1">
                  <c:v>0</c:v>
                </c:pt>
                <c:pt idx="2">
                  <c:v>3.6231884057971016</c:v>
                </c:pt>
                <c:pt idx="3">
                  <c:v>9.4202898550724647</c:v>
                </c:pt>
                <c:pt idx="4">
                  <c:v>26.086956521739129</c:v>
                </c:pt>
              </c:numCache>
            </c:numRef>
          </c:val>
          <c:smooth val="0"/>
          <c:extLst>
            <c:ext xmlns:c16="http://schemas.microsoft.com/office/drawing/2014/chart" uri="{C3380CC4-5D6E-409C-BE32-E72D297353CC}">
              <c16:uniqueId val="{0000000A-C24C-49F4-951E-A29FD7579BC2}"/>
            </c:ext>
          </c:extLst>
        </c:ser>
        <c:dLbls>
          <c:showLegendKey val="0"/>
          <c:showVal val="0"/>
          <c:showCatName val="0"/>
          <c:showSerName val="0"/>
          <c:showPercent val="0"/>
          <c:showBubbleSize val="0"/>
        </c:dLbls>
        <c:marker val="1"/>
        <c:smooth val="0"/>
        <c:axId val="2007661343"/>
        <c:axId val="2007651359"/>
      </c:lineChart>
      <c:catAx>
        <c:axId val="20076613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2007651359"/>
        <c:crosses val="autoZero"/>
        <c:auto val="1"/>
        <c:lblAlgn val="ctr"/>
        <c:lblOffset val="100"/>
        <c:noMultiLvlLbl val="0"/>
      </c:catAx>
      <c:valAx>
        <c:axId val="2007651359"/>
        <c:scaling>
          <c:orientation val="minMax"/>
        </c:scaling>
        <c:delete val="0"/>
        <c:axPos val="l"/>
        <c:majorGridlines>
          <c:spPr>
            <a:ln w="9525" cap="flat" cmpd="sng" algn="ctr">
              <a:solidFill>
                <a:schemeClr val="tx1">
                  <a:lumMod val="15000"/>
                  <a:lumOff val="85000"/>
                </a:schemeClr>
              </a:solidFill>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crossAx val="2007661343"/>
        <c:crosses val="autoZero"/>
        <c:crossBetween val="between"/>
      </c:valAx>
      <c:spPr>
        <a:noFill/>
        <a:ln>
          <a:noFill/>
        </a:ln>
        <a:effectLst/>
      </c:spPr>
    </c:plotArea>
    <c:legend>
      <c:legendPos val="b"/>
      <c:layout>
        <c:manualLayout>
          <c:xMode val="edge"/>
          <c:yMode val="edge"/>
          <c:x val="6.1111111111111424E-4"/>
          <c:y val="0.92187445319335082"/>
          <c:w val="0.99938888888888888"/>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solidFill>
            <a:sysClr val="windowText" lastClr="000000"/>
          </a:solidFill>
          <a:latin typeface="ＭＳ ゴシック" panose="020B0609070205080204" pitchFamily="49" charset="-128"/>
          <a:ea typeface="ＭＳ ゴシック" panose="020B0609070205080204" pitchFamily="49" charset="-128"/>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'43【Q23S1】'!$F$30:$O$30</c:f>
              <c:numCache>
                <c:formatCode>0.0_ </c:formatCode>
                <c:ptCount val="10"/>
                <c:pt idx="0">
                  <c:v>41.843971631205676</c:v>
                </c:pt>
                <c:pt idx="1">
                  <c:v>11.583924349881796</c:v>
                </c:pt>
                <c:pt idx="2">
                  <c:v>12.529550827423167</c:v>
                </c:pt>
                <c:pt idx="3">
                  <c:v>17.966903073286051</c:v>
                </c:pt>
                <c:pt idx="4">
                  <c:v>45.626477541371159</c:v>
                </c:pt>
                <c:pt idx="5">
                  <c:v>24.349881796690305</c:v>
                </c:pt>
                <c:pt idx="6">
                  <c:v>26.004728132387704</c:v>
                </c:pt>
                <c:pt idx="7">
                  <c:v>19.148936170212767</c:v>
                </c:pt>
                <c:pt idx="8">
                  <c:v>1.1820330969267139</c:v>
                </c:pt>
                <c:pt idx="9">
                  <c:v>0.2364066193853428</c:v>
                </c:pt>
              </c:numCache>
            </c:numRef>
          </c:val>
          <c:extLst>
            <c:ext xmlns:c16="http://schemas.microsoft.com/office/drawing/2014/chart" uri="{C3380CC4-5D6E-409C-BE32-E72D297353CC}">
              <c16:uniqueId val="{00000005-8345-4EE5-AE5F-020AFDC07F19}"/>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25609537037037039"/>
          <c:y val="3.8059271836307682E-2"/>
          <c:w val="0.68197240740740728"/>
          <c:h val="0.91611948916831831"/>
        </c:manualLayout>
      </c:layout>
      <c:barChart>
        <c:barDir val="bar"/>
        <c:grouping val="clustered"/>
        <c:varyColors val="0"/>
        <c:ser>
          <c:idx val="0"/>
          <c:order val="0"/>
          <c:tx>
            <c:strRef>
              <c:f>'43【Q23S1】'!$C$36</c:f>
              <c:strCache>
                <c:ptCount val="1"/>
                <c:pt idx="0">
                  <c:v>男性・管理職/総合職(n=180)</c:v>
                </c:pt>
              </c:strCache>
            </c:strRef>
          </c:tx>
          <c:spPr>
            <a:solidFill>
              <a:srgbClr val="5B9BD5"/>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'43【Q23S1】'!$D$35:$M$35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'43【Q23S1】'!$D$36:$M$36</c:f>
              <c:numCache>
                <c:formatCode>0.0_ </c:formatCode>
                <c:ptCount val="10"/>
                <c:pt idx="0">
                  <c:v>34.444444444444443</c:v>
                </c:pt>
                <c:pt idx="1">
                  <c:v>22.222222222222221</c:v>
                </c:pt>
                <c:pt idx="2">
                  <c:v>5.5555555555555554</c:v>
                </c:pt>
                <c:pt idx="3">
                  <c:v>27.777777777777779</c:v>
                </c:pt>
                <c:pt idx="4">
                  <c:v>52.777777777777779</c:v>
                </c:pt>
                <c:pt idx="5">
                  <c:v>27.222222222222221</c:v>
                </c:pt>
                <c:pt idx="6">
                  <c:v>26.666666666666668</c:v>
                </c:pt>
                <c:pt idx="7">
                  <c:v>16.666666666666664</c:v>
                </c:pt>
                <c:pt idx="8">
                  <c:v>0.55555555555555558</c:v>
                </c:pt>
                <c:pt idx="9">
                  <c:v>0</c:v>
                </c:pt>
              </c:numCache>
            </c:numRef>
          </c:val>
          <c:extLst>
            <c:ext xmlns:c16="http://schemas.microsoft.com/office/drawing/2014/chart" uri="{C3380CC4-5D6E-409C-BE32-E72D297353CC}">
              <c16:uniqueId val="{00000000-7D0C-42D1-A5B6-9D8B7F7B323E}"/>
            </c:ext>
          </c:extLst>
        </c:ser>
        <c:ser>
          <c:idx val="1"/>
          <c:order val="1"/>
          <c:tx>
            <c:strRef>
              <c:f>'43【Q23S1】'!$C$37</c:f>
              <c:strCache>
                <c:ptCount val="1"/>
                <c:pt idx="0">
                  <c:v>女性・管理職/総合職(n=82)</c:v>
                </c:pt>
              </c:strCache>
            </c:strRef>
          </c:tx>
          <c:spPr>
            <a:solidFill>
              <a:srgbClr val="ED7D31">
                <a:lumMod val="20000"/>
                <a:lumOff val="80000"/>
              </a:srgbClr>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'43【Q23S1】'!$D$35:$M$35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'43【Q23S1】'!$D$37:$M$37</c:f>
              <c:numCache>
                <c:formatCode>0.0_ </c:formatCode>
                <c:ptCount val="10"/>
                <c:pt idx="0">
                  <c:v>42.68292682926829</c:v>
                </c:pt>
                <c:pt idx="1">
                  <c:v>4.8780487804878048</c:v>
                </c:pt>
                <c:pt idx="2">
                  <c:v>19.512195121951219</c:v>
                </c:pt>
                <c:pt idx="3">
                  <c:v>13.414634146341465</c:v>
                </c:pt>
                <c:pt idx="4">
                  <c:v>43.902439024390247</c:v>
                </c:pt>
                <c:pt idx="5">
                  <c:v>24.390243902439025</c:v>
                </c:pt>
                <c:pt idx="6">
                  <c:v>29.268292682926827</c:v>
                </c:pt>
                <c:pt idx="7">
                  <c:v>20.73170731707317</c:v>
                </c:pt>
                <c:pt idx="8">
                  <c:v>1.2195121951219512</c:v>
                </c:pt>
                <c:pt idx="9">
                  <c:v>0</c:v>
                </c:pt>
              </c:numCache>
            </c:numRef>
          </c:val>
          <c:extLst>
            <c:ext xmlns:c16="http://schemas.microsoft.com/office/drawing/2014/chart" uri="{C3380CC4-5D6E-409C-BE32-E72D297353CC}">
              <c16:uniqueId val="{00000001-7D0C-42D1-A5B6-9D8B7F7B323E}"/>
            </c:ext>
          </c:extLst>
        </c:ser>
        <c:ser>
          <c:idx val="2"/>
          <c:order val="2"/>
          <c:tx>
            <c:strRef>
              <c:f>'43【Q23S1】'!$C$38</c:f>
              <c:strCache>
                <c:ptCount val="1"/>
                <c:pt idx="0">
                  <c:v>女性・一般職(n=138)</c:v>
                </c:pt>
              </c:strCache>
            </c:strRef>
          </c:tx>
          <c:spPr>
            <a:solidFill>
              <a:srgbClr val="ED7D31"/>
            </a:solidFill>
            <a:ln>
              <a:solidFill>
                <a:sysClr val="windowText" lastClr="00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'43【Q23S1】'!$D$35:$M$35</c:f>
              <c:strCache>
                <c:ptCount val="10"/>
                <c:pt idx="0">
                  <c:v>金銭を得ること</c:v>
                </c:pt>
                <c:pt idx="1">
                  <c:v>昇進・昇格すること</c:v>
                </c:pt>
                <c:pt idx="2">
                  <c:v>仕事と家庭の両立</c:v>
                </c:pt>
                <c:pt idx="3">
                  <c:v>難しい仕事に挑戦すること</c:v>
                </c:pt>
                <c:pt idx="4">
                  <c:v>確実に仕事をこなし、信頼を高めること</c:v>
                </c:pt>
                <c:pt idx="5">
                  <c:v>仕事の面白さ</c:v>
                </c:pt>
                <c:pt idx="6">
                  <c:v>自分を成長させること</c:v>
                </c:pt>
                <c:pt idx="7">
                  <c:v>良い人間関係を築くこと</c:v>
                </c:pt>
                <c:pt idx="8">
                  <c:v>人の役に立つこと</c:v>
                </c:pt>
                <c:pt idx="9">
                  <c:v>その他</c:v>
                </c:pt>
              </c:strCache>
            </c:strRef>
          </c:cat>
          <c:val>
            <c:numRef>
              <c:f>'43【Q23S1】'!$D$38:$M$38</c:f>
              <c:numCache>
                <c:formatCode>0.0_ </c:formatCode>
                <c:ptCount val="10"/>
                <c:pt idx="0">
                  <c:v>51.449275362318836</c:v>
                </c:pt>
                <c:pt idx="1">
                  <c:v>2.8985507246376812</c:v>
                </c:pt>
                <c:pt idx="2">
                  <c:v>17.391304347826086</c:v>
                </c:pt>
                <c:pt idx="3">
                  <c:v>10.144927536231885</c:v>
                </c:pt>
                <c:pt idx="4">
                  <c:v>36.95652173913043</c:v>
                </c:pt>
                <c:pt idx="5">
                  <c:v>22.463768115942027</c:v>
                </c:pt>
                <c:pt idx="6">
                  <c:v>23.188405797101449</c:v>
                </c:pt>
                <c:pt idx="7">
                  <c:v>23.188405797101449</c:v>
                </c:pt>
                <c:pt idx="8">
                  <c:v>2.1739130434782608</c:v>
                </c:pt>
                <c:pt idx="9">
                  <c:v>0.72463768115942029</c:v>
                </c:pt>
              </c:numCache>
            </c:numRef>
          </c:val>
          <c:extLst>
            <c:ext xmlns:c16="http://schemas.microsoft.com/office/drawing/2014/chart" uri="{C3380CC4-5D6E-409C-BE32-E72D297353CC}">
              <c16:uniqueId val="{00000002-7D0C-42D1-A5B6-9D8B7F7B323E}"/>
            </c:ext>
          </c:extLst>
        </c:ser>
        <c:dLbls>
          <c:dLblPos val="outEnd"/>
          <c:showLegendKey val="0"/>
          <c:showVal val="1"/>
          <c:showCatName val="0"/>
          <c:showSerName val="0"/>
          <c:showPercent val="0"/>
          <c:showBubbleSize val="0"/>
        </c:dLbls>
        <c:gapWidth val="182"/>
        <c:axId val="789038000"/>
        <c:axId val="789038416"/>
        <c:extLst/>
      </c:barChart>
      <c:catAx>
        <c:axId val="7890380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416"/>
        <c:crosses val="autoZero"/>
        <c:auto val="1"/>
        <c:lblAlgn val="ctr"/>
        <c:lblOffset val="100"/>
        <c:noMultiLvlLbl val="0"/>
      </c:catAx>
      <c:valAx>
        <c:axId val="789038416"/>
        <c:scaling>
          <c:orientation val="minMax"/>
          <c:max val="80"/>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r>
                  <a:rPr lang="en-US" altLang="ja-JP"/>
                  <a:t>(%)</a:t>
                </a:r>
              </a:p>
            </c:rich>
          </c:tx>
          <c:layout>
            <c:manualLayout>
              <c:xMode val="edge"/>
              <c:yMode val="edge"/>
              <c:x val="0.96164203703703699"/>
              <c:y val="0"/>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title>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crossAx val="789038000"/>
        <c:crosses val="autoZero"/>
        <c:crossBetween val="between"/>
      </c:valAx>
      <c:spPr>
        <a:noFill/>
        <a:ln>
          <a:noFill/>
        </a:ln>
        <a:effectLst/>
      </c:spPr>
    </c:plotArea>
    <c:legend>
      <c:legendPos val="b"/>
      <c:layout>
        <c:manualLayout>
          <c:xMode val="edge"/>
          <c:yMode val="edge"/>
          <c:x val="2.7614558932821565E-3"/>
          <c:y val="0.96151921140735752"/>
          <c:w val="0.99723851851851852"/>
          <c:h val="3.848078859264252E-2"/>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ＭＳ Ｐゴシック" panose="020B0600070205080204" pitchFamily="50" charset="-128"/>
              <a:ea typeface="ＭＳ Ｐゴシック" panose="020B0600070205080204" pitchFamily="50"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900">
          <a:solidFill>
            <a:sysClr val="windowText" lastClr="000000"/>
          </a:solidFill>
          <a:latin typeface="ＭＳ Ｐゴシック" panose="020B0600070205080204" pitchFamily="50" charset="-128"/>
          <a:ea typeface="ＭＳ Ｐゴシック" panose="020B0600070205080204" pitchFamily="50" charset="-128"/>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1.3628620102214651E-2"/>
          <c:y val="5.1340739941753859E-2"/>
          <c:w val="0.97446064557092205"/>
          <c:h val="0.91441268471578041"/>
        </c:manualLayout>
      </c:layout>
      <c:barChart>
        <c:barDir val="col"/>
        <c:grouping val="clustered"/>
        <c:varyColors val="0"/>
        <c:ser>
          <c:idx val="0"/>
          <c:order val="0"/>
          <c:spPr>
            <a:solidFill>
              <a:srgbClr val="F2F2F2"/>
            </a:solidFill>
            <a:ln>
              <a:solidFill>
                <a:srgbClr val="BFBFBF"/>
              </a:solidFill>
              <a:prstDash val="solid"/>
            </a:ln>
          </c:spPr>
          <c:invertIfNegative val="0"/>
          <c:dLbls>
            <c:numFmt formatCode="0.0_ ;\ \-0.0_ ;0.0" sourceLinked="0"/>
            <c:spPr>
              <a:noFill/>
              <a:ln>
                <a:noFill/>
              </a:ln>
              <a:effectLst/>
            </c:spPr>
            <c:txPr>
              <a:bodyPr wrap="square" lIns="38100" tIns="19050" rIns="38100" bIns="19050" anchor="ctr">
                <a:spAutoFit/>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'44【Q23S2】'!$F$30:$O$30</c:f>
              <c:numCache>
                <c:formatCode>0.0_ </c:formatCode>
                <c:ptCount val="10"/>
                <c:pt idx="0">
                  <c:v>43.026004728132392</c:v>
                </c:pt>
                <c:pt idx="1">
                  <c:v>22.222222222222221</c:v>
                </c:pt>
                <c:pt idx="2">
                  <c:v>45.153664302600468</c:v>
                </c:pt>
                <c:pt idx="3">
                  <c:v>21.513002364066196</c:v>
                </c:pt>
                <c:pt idx="4">
                  <c:v>33.806146572104019</c:v>
                </c:pt>
                <c:pt idx="5">
                  <c:v>19.621749408983451</c:v>
                </c:pt>
                <c:pt idx="6">
                  <c:v>15.602836879432624</c:v>
                </c:pt>
                <c:pt idx="7">
                  <c:v>13.475177304964539</c:v>
                </c:pt>
                <c:pt idx="8">
                  <c:v>0.94562647754137119</c:v>
                </c:pt>
                <c:pt idx="9">
                  <c:v>1.1820330969267139</c:v>
                </c:pt>
              </c:numCache>
            </c:numRef>
          </c:val>
          <c:extLst>
            <c:ext xmlns:c16="http://schemas.microsoft.com/office/drawing/2014/chart" uri="{C3380CC4-5D6E-409C-BE32-E72D297353CC}">
              <c16:uniqueId val="{00000005-339B-4826-91DE-82C747098B24}"/>
            </c:ext>
          </c:extLst>
        </c:ser>
        <c:dLbls>
          <c:showLegendKey val="0"/>
          <c:showVal val="0"/>
          <c:showCatName val="0"/>
          <c:showSerName val="0"/>
          <c:showPercent val="0"/>
          <c:showBubbleSize val="0"/>
        </c:dLbls>
        <c:gapWidth val="60"/>
        <c:overlap val="-50"/>
        <c:axId val="109638784"/>
        <c:axId val="109640320"/>
      </c:barChart>
      <c:catAx>
        <c:axId val="109638784"/>
        <c:scaling>
          <c:orientation val="minMax"/>
        </c:scaling>
        <c:delete val="1"/>
        <c:axPos val="b"/>
        <c:numFmt formatCode="General" sourceLinked="1"/>
        <c:majorTickMark val="out"/>
        <c:minorTickMark val="none"/>
        <c:tickLblPos val="nextTo"/>
        <c:crossAx val="109640320"/>
        <c:crosses val="autoZero"/>
        <c:auto val="1"/>
        <c:lblAlgn val="ctr"/>
        <c:lblOffset val="100"/>
        <c:noMultiLvlLbl val="0"/>
      </c:catAx>
      <c:valAx>
        <c:axId val="109640320"/>
        <c:scaling>
          <c:orientation val="minMax"/>
          <c:max val="100"/>
        </c:scaling>
        <c:delete val="0"/>
        <c:axPos val="l"/>
        <c:majorGridlines>
          <c:spPr>
            <a:ln w="9525">
              <a:solidFill>
                <a:schemeClr val="bg1">
                  <a:lumMod val="65000"/>
                </a:schemeClr>
              </a:solidFill>
              <a:prstDash val="sysDash"/>
            </a:ln>
          </c:spPr>
        </c:majorGridlines>
        <c:numFmt formatCode="0&quot;%&quot;" sourceLinked="0"/>
        <c:majorTickMark val="in"/>
        <c:minorTickMark val="none"/>
        <c:tickLblPos val="nextTo"/>
        <c:spPr>
          <a:ln w="9525">
            <a:solidFill>
              <a:schemeClr val="bg1">
                <a:lumMod val="65000"/>
              </a:schemeClr>
            </a:solidFill>
            <a:prstDash val="solid"/>
          </a:ln>
        </c:spPr>
        <c:txPr>
          <a:bodyPr rot="0" vert="horz"/>
          <a:lstStyle/>
          <a:p>
            <a:pPr>
              <a:defRPr sz="900" b="0" i="0" u="none" strike="noStrike" baseline="0">
                <a:solidFill>
                  <a:srgbClr val="000000"/>
                </a:solidFill>
                <a:latin typeface="ＭＳ Ｐゴシック"/>
                <a:ea typeface="ＭＳ Ｐゴシック"/>
                <a:cs typeface="ＭＳ Ｐゴシック"/>
              </a:defRPr>
            </a:pPr>
            <a:endParaRPr lang="ja-JP"/>
          </a:p>
        </c:txPr>
        <c:crossAx val="109638784"/>
        <c:crosses val="autoZero"/>
        <c:crossBetween val="between"/>
        <c:majorUnit val="20"/>
      </c:valAx>
      <c:spPr>
        <a:solidFill>
          <a:srgbClr val="FFFFFF"/>
        </a:solidFill>
        <a:ln w="25400">
          <a:noFill/>
        </a:ln>
      </c:spPr>
    </c:plotArea>
    <c:plotVisOnly val="1"/>
    <c:dispBlanksAs val="gap"/>
    <c:showDLblsOverMax val="0"/>
  </c:chart>
  <c:spPr>
    <a:noFill/>
    <a:ln w="9525">
      <a:noFill/>
    </a:ln>
  </c:spPr>
  <c:txPr>
    <a:bodyPr/>
    <a:lstStyle/>
    <a:p>
      <a:pPr>
        <a:defRPr sz="2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1" l="0.75" r="0.75" t="1" header="0.51200000000000001" footer="0.512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chart" Target="../charts/chart36.xml"/><Relationship Id="rId1" Type="http://schemas.openxmlformats.org/officeDocument/2006/relationships/chart" Target="../charts/chart35.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46.xml"/><Relationship Id="rId2" Type="http://schemas.openxmlformats.org/officeDocument/2006/relationships/chart" Target="../charts/chart45.xml"/><Relationship Id="rId1" Type="http://schemas.openxmlformats.org/officeDocument/2006/relationships/chart" Target="../charts/chart44.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chart" Target="../charts/chart67.xml"/><Relationship Id="rId1" Type="http://schemas.openxmlformats.org/officeDocument/2006/relationships/chart" Target="../charts/chart6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84.xml"/><Relationship Id="rId2" Type="http://schemas.openxmlformats.org/officeDocument/2006/relationships/chart" Target="../charts/chart83.xml"/><Relationship Id="rId1" Type="http://schemas.openxmlformats.org/officeDocument/2006/relationships/chart" Target="../charts/chart8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09.xml"/><Relationship Id="rId2" Type="http://schemas.openxmlformats.org/officeDocument/2006/relationships/chart" Target="../charts/chart108.xml"/><Relationship Id="rId1" Type="http://schemas.openxmlformats.org/officeDocument/2006/relationships/chart" Target="../charts/chart107.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12.xml"/><Relationship Id="rId2" Type="http://schemas.openxmlformats.org/officeDocument/2006/relationships/chart" Target="../charts/chart111.xml"/><Relationship Id="rId1" Type="http://schemas.openxmlformats.org/officeDocument/2006/relationships/chart" Target="../charts/chart110.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17.xml"/><Relationship Id="rId2" Type="http://schemas.openxmlformats.org/officeDocument/2006/relationships/chart" Target="../charts/chart116.xml"/><Relationship Id="rId1" Type="http://schemas.openxmlformats.org/officeDocument/2006/relationships/chart" Target="../charts/chart115.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20.xml"/><Relationship Id="rId2" Type="http://schemas.openxmlformats.org/officeDocument/2006/relationships/chart" Target="../charts/chart119.xml"/><Relationship Id="rId1" Type="http://schemas.openxmlformats.org/officeDocument/2006/relationships/chart" Target="../charts/chart118.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26.xml"/><Relationship Id="rId2" Type="http://schemas.openxmlformats.org/officeDocument/2006/relationships/chart" Target="../charts/chart125.xml"/><Relationship Id="rId1" Type="http://schemas.openxmlformats.org/officeDocument/2006/relationships/chart" Target="../charts/chart12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s>
</file>

<file path=xl/drawings/_rels/drawing49.xml.rels><?xml version="1.0" encoding="UTF-8" standalone="yes"?>
<Relationships xmlns="http://schemas.openxmlformats.org/package/2006/relationships"><Relationship Id="rId3" Type="http://schemas.openxmlformats.org/officeDocument/2006/relationships/chart" Target="../charts/chart132.xml"/><Relationship Id="rId2" Type="http://schemas.openxmlformats.org/officeDocument/2006/relationships/chart" Target="../charts/chart131.xml"/><Relationship Id="rId1" Type="http://schemas.openxmlformats.org/officeDocument/2006/relationships/chart" Target="../charts/chart130.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50.xml.rels><?xml version="1.0" encoding="UTF-8" standalone="yes"?>
<Relationships xmlns="http://schemas.openxmlformats.org/package/2006/relationships"><Relationship Id="rId3" Type="http://schemas.openxmlformats.org/officeDocument/2006/relationships/chart" Target="../charts/chart135.xml"/><Relationship Id="rId2" Type="http://schemas.openxmlformats.org/officeDocument/2006/relationships/chart" Target="../charts/chart134.xml"/><Relationship Id="rId1" Type="http://schemas.openxmlformats.org/officeDocument/2006/relationships/chart" Target="../charts/chart13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37.xml"/><Relationship Id="rId1" Type="http://schemas.openxmlformats.org/officeDocument/2006/relationships/chart" Target="../charts/chart136.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39.xml"/><Relationship Id="rId1" Type="http://schemas.openxmlformats.org/officeDocument/2006/relationships/chart" Target="../charts/chart138.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141.xml"/><Relationship Id="rId1" Type="http://schemas.openxmlformats.org/officeDocument/2006/relationships/chart" Target="../charts/chart140.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44.xml"/><Relationship Id="rId2" Type="http://schemas.openxmlformats.org/officeDocument/2006/relationships/chart" Target="../charts/chart143.xml"/><Relationship Id="rId1" Type="http://schemas.openxmlformats.org/officeDocument/2006/relationships/chart" Target="../charts/chart142.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50.xml"/><Relationship Id="rId2" Type="http://schemas.openxmlformats.org/officeDocument/2006/relationships/chart" Target="../charts/chart149.xml"/><Relationship Id="rId1" Type="http://schemas.openxmlformats.org/officeDocument/2006/relationships/chart" Target="../charts/chart148.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53.xml"/><Relationship Id="rId2" Type="http://schemas.openxmlformats.org/officeDocument/2006/relationships/chart" Target="../charts/chart152.xml"/><Relationship Id="rId1" Type="http://schemas.openxmlformats.org/officeDocument/2006/relationships/chart" Target="../charts/chart151.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56.xml"/><Relationship Id="rId2" Type="http://schemas.openxmlformats.org/officeDocument/2006/relationships/chart" Target="../charts/chart155.xml"/><Relationship Id="rId1" Type="http://schemas.openxmlformats.org/officeDocument/2006/relationships/chart" Target="../charts/chart154.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59.xml"/><Relationship Id="rId2" Type="http://schemas.openxmlformats.org/officeDocument/2006/relationships/chart" Target="../charts/chart158.xml"/><Relationship Id="rId1" Type="http://schemas.openxmlformats.org/officeDocument/2006/relationships/chart" Target="../charts/chart15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62.xml"/><Relationship Id="rId2" Type="http://schemas.openxmlformats.org/officeDocument/2006/relationships/chart" Target="../charts/chart161.xml"/><Relationship Id="rId1" Type="http://schemas.openxmlformats.org/officeDocument/2006/relationships/chart" Target="../charts/chart160.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64.xml"/><Relationship Id="rId1" Type="http://schemas.openxmlformats.org/officeDocument/2006/relationships/chart" Target="../charts/chart163.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chart" Target="../charts/chart165.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69.xml"/><Relationship Id="rId2" Type="http://schemas.openxmlformats.org/officeDocument/2006/relationships/chart" Target="../charts/chart168.xml"/><Relationship Id="rId1" Type="http://schemas.openxmlformats.org/officeDocument/2006/relationships/chart" Target="../charts/chart167.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72.xml"/><Relationship Id="rId2" Type="http://schemas.openxmlformats.org/officeDocument/2006/relationships/chart" Target="../charts/chart171.xml"/><Relationship Id="rId1" Type="http://schemas.openxmlformats.org/officeDocument/2006/relationships/chart" Target="../charts/chart170.xml"/></Relationships>
</file>

<file path=xl/drawings/_rels/drawing65.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78.xml"/><Relationship Id="rId2" Type="http://schemas.openxmlformats.org/officeDocument/2006/relationships/chart" Target="../charts/chart177.xml"/><Relationship Id="rId1" Type="http://schemas.openxmlformats.org/officeDocument/2006/relationships/chart" Target="../charts/chart17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s>
</file>

<file path=xl/drawings/_rels/drawing68.xml.rels><?xml version="1.0" encoding="UTF-8" standalone="yes"?>
<Relationships xmlns="http://schemas.openxmlformats.org/package/2006/relationships"><Relationship Id="rId3" Type="http://schemas.openxmlformats.org/officeDocument/2006/relationships/chart" Target="../charts/chart184.xml"/><Relationship Id="rId2" Type="http://schemas.openxmlformats.org/officeDocument/2006/relationships/chart" Target="../charts/chart183.xml"/><Relationship Id="rId1" Type="http://schemas.openxmlformats.org/officeDocument/2006/relationships/chart" Target="../charts/chart182.xml"/></Relationships>
</file>

<file path=xl/drawings/_rels/drawing69.xml.rels><?xml version="1.0" encoding="UTF-8" standalone="yes"?>
<Relationships xmlns="http://schemas.openxmlformats.org/package/2006/relationships"><Relationship Id="rId3" Type="http://schemas.openxmlformats.org/officeDocument/2006/relationships/chart" Target="../charts/chart187.xml"/><Relationship Id="rId2" Type="http://schemas.openxmlformats.org/officeDocument/2006/relationships/chart" Target="../charts/chart186.xml"/><Relationship Id="rId1" Type="http://schemas.openxmlformats.org/officeDocument/2006/relationships/chart" Target="../charts/chart18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70.xml.rels><?xml version="1.0" encoding="UTF-8" standalone="yes"?>
<Relationships xmlns="http://schemas.openxmlformats.org/package/2006/relationships"><Relationship Id="rId3" Type="http://schemas.openxmlformats.org/officeDocument/2006/relationships/chart" Target="../charts/chart190.xml"/><Relationship Id="rId2" Type="http://schemas.openxmlformats.org/officeDocument/2006/relationships/chart" Target="../charts/chart189.xml"/><Relationship Id="rId1" Type="http://schemas.openxmlformats.org/officeDocument/2006/relationships/chart" Target="../charts/chart188.xml"/></Relationships>
</file>

<file path=xl/drawings/_rels/drawing71.xml.rels><?xml version="1.0" encoding="UTF-8" standalone="yes"?>
<Relationships xmlns="http://schemas.openxmlformats.org/package/2006/relationships"><Relationship Id="rId3" Type="http://schemas.openxmlformats.org/officeDocument/2006/relationships/chart" Target="../charts/chart193.xml"/><Relationship Id="rId2" Type="http://schemas.openxmlformats.org/officeDocument/2006/relationships/chart" Target="../charts/chart192.xml"/><Relationship Id="rId1" Type="http://schemas.openxmlformats.org/officeDocument/2006/relationships/chart" Target="../charts/chart191.xml"/></Relationships>
</file>

<file path=xl/drawings/_rels/drawing72.xml.rels><?xml version="1.0" encoding="UTF-8" standalone="yes"?>
<Relationships xmlns="http://schemas.openxmlformats.org/package/2006/relationships"><Relationship Id="rId3" Type="http://schemas.openxmlformats.org/officeDocument/2006/relationships/chart" Target="../charts/chart196.xml"/><Relationship Id="rId2" Type="http://schemas.openxmlformats.org/officeDocument/2006/relationships/chart" Target="../charts/chart195.xml"/><Relationship Id="rId1" Type="http://schemas.openxmlformats.org/officeDocument/2006/relationships/chart" Target="../charts/chart194.xml"/></Relationships>
</file>

<file path=xl/drawings/_rels/drawing73.xml.rels><?xml version="1.0" encoding="UTF-8" standalone="yes"?>
<Relationships xmlns="http://schemas.openxmlformats.org/package/2006/relationships"><Relationship Id="rId3" Type="http://schemas.openxmlformats.org/officeDocument/2006/relationships/chart" Target="../charts/chart199.xml"/><Relationship Id="rId2" Type="http://schemas.openxmlformats.org/officeDocument/2006/relationships/chart" Target="../charts/chart198.xml"/><Relationship Id="rId1" Type="http://schemas.openxmlformats.org/officeDocument/2006/relationships/chart" Target="../charts/chart19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200.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202.xml"/><Relationship Id="rId1" Type="http://schemas.openxmlformats.org/officeDocument/2006/relationships/chart" Target="../charts/chart201.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204.xml"/><Relationship Id="rId1" Type="http://schemas.openxmlformats.org/officeDocument/2006/relationships/chart" Target="../charts/chart203.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207.xml"/><Relationship Id="rId2" Type="http://schemas.openxmlformats.org/officeDocument/2006/relationships/chart" Target="../charts/chart206.xml"/><Relationship Id="rId1" Type="http://schemas.openxmlformats.org/officeDocument/2006/relationships/chart" Target="../charts/chart205.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209.xml"/><Relationship Id="rId1" Type="http://schemas.openxmlformats.org/officeDocument/2006/relationships/chart" Target="../charts/chart208.xml"/></Relationships>
</file>

<file path=xl/drawings/_rels/drawing79.xml.rels><?xml version="1.0" encoding="UTF-8" standalone="yes"?>
<Relationships xmlns="http://schemas.openxmlformats.org/package/2006/relationships"><Relationship Id="rId3" Type="http://schemas.openxmlformats.org/officeDocument/2006/relationships/chart" Target="../charts/chart212.xml"/><Relationship Id="rId2" Type="http://schemas.openxmlformats.org/officeDocument/2006/relationships/chart" Target="../charts/chart211.xml"/><Relationship Id="rId1" Type="http://schemas.openxmlformats.org/officeDocument/2006/relationships/chart" Target="../charts/chart21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80.xml.rels><?xml version="1.0" encoding="UTF-8" standalone="yes"?>
<Relationships xmlns="http://schemas.openxmlformats.org/package/2006/relationships"><Relationship Id="rId3" Type="http://schemas.openxmlformats.org/officeDocument/2006/relationships/chart" Target="../charts/chart215.xml"/><Relationship Id="rId2" Type="http://schemas.openxmlformats.org/officeDocument/2006/relationships/chart" Target="../charts/chart214.xml"/><Relationship Id="rId1" Type="http://schemas.openxmlformats.org/officeDocument/2006/relationships/chart" Target="../charts/chart213.xml"/></Relationships>
</file>

<file path=xl/drawings/_rels/drawing81.xml.rels><?xml version="1.0" encoding="UTF-8" standalone="yes"?>
<Relationships xmlns="http://schemas.openxmlformats.org/package/2006/relationships"><Relationship Id="rId3" Type="http://schemas.openxmlformats.org/officeDocument/2006/relationships/chart" Target="../charts/chart218.xml"/><Relationship Id="rId2" Type="http://schemas.openxmlformats.org/officeDocument/2006/relationships/chart" Target="../charts/chart217.xml"/><Relationship Id="rId1" Type="http://schemas.openxmlformats.org/officeDocument/2006/relationships/chart" Target="../charts/chart216.xml"/></Relationships>
</file>

<file path=xl/drawings/_rels/drawing82.xml.rels><?xml version="1.0" encoding="UTF-8" standalone="yes"?>
<Relationships xmlns="http://schemas.openxmlformats.org/package/2006/relationships"><Relationship Id="rId3" Type="http://schemas.openxmlformats.org/officeDocument/2006/relationships/chart" Target="../charts/chart221.xml"/><Relationship Id="rId2" Type="http://schemas.openxmlformats.org/officeDocument/2006/relationships/chart" Target="../charts/chart220.xml"/><Relationship Id="rId1" Type="http://schemas.openxmlformats.org/officeDocument/2006/relationships/chart" Target="../charts/chart219.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222.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223.xml"/></Relationships>
</file>

<file path=xl/drawings/_rels/drawing85.xml.rels><?xml version="1.0" encoding="UTF-8" standalone="yes"?>
<Relationships xmlns="http://schemas.openxmlformats.org/package/2006/relationships"><Relationship Id="rId3" Type="http://schemas.openxmlformats.org/officeDocument/2006/relationships/chart" Target="../charts/chart226.xml"/><Relationship Id="rId2" Type="http://schemas.openxmlformats.org/officeDocument/2006/relationships/chart" Target="../charts/chart225.xml"/><Relationship Id="rId1" Type="http://schemas.openxmlformats.org/officeDocument/2006/relationships/chart" Target="../charts/chart224.xml"/></Relationships>
</file>

<file path=xl/drawings/_rels/drawing86.xml.rels><?xml version="1.0" encoding="UTF-8" standalone="yes"?>
<Relationships xmlns="http://schemas.openxmlformats.org/package/2006/relationships"><Relationship Id="rId3" Type="http://schemas.openxmlformats.org/officeDocument/2006/relationships/chart" Target="../charts/chart229.xml"/><Relationship Id="rId2" Type="http://schemas.openxmlformats.org/officeDocument/2006/relationships/chart" Target="../charts/chart228.xml"/><Relationship Id="rId1" Type="http://schemas.openxmlformats.org/officeDocument/2006/relationships/chart" Target="../charts/chart227.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231.xml"/><Relationship Id="rId1" Type="http://schemas.openxmlformats.org/officeDocument/2006/relationships/chart" Target="../charts/chart230.xml"/></Relationships>
</file>

<file path=xl/drawings/_rels/drawing88.xml.rels><?xml version="1.0" encoding="UTF-8" standalone="yes"?>
<Relationships xmlns="http://schemas.openxmlformats.org/package/2006/relationships"><Relationship Id="rId3" Type="http://schemas.openxmlformats.org/officeDocument/2006/relationships/chart" Target="../charts/chart234.xml"/><Relationship Id="rId2" Type="http://schemas.openxmlformats.org/officeDocument/2006/relationships/chart" Target="../charts/chart233.xml"/><Relationship Id="rId1" Type="http://schemas.openxmlformats.org/officeDocument/2006/relationships/chart" Target="../charts/chart232.xml"/></Relationships>
</file>

<file path=xl/drawings/_rels/drawing89.xml.rels><?xml version="1.0" encoding="UTF-8" standalone="yes"?>
<Relationships xmlns="http://schemas.openxmlformats.org/package/2006/relationships"><Relationship Id="rId3" Type="http://schemas.openxmlformats.org/officeDocument/2006/relationships/chart" Target="../charts/chart237.xml"/><Relationship Id="rId2" Type="http://schemas.openxmlformats.org/officeDocument/2006/relationships/chart" Target="../charts/chart236.xml"/><Relationship Id="rId1" Type="http://schemas.openxmlformats.org/officeDocument/2006/relationships/chart" Target="../charts/chart23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90.xml.rels><?xml version="1.0" encoding="UTF-8" standalone="yes"?>
<Relationships xmlns="http://schemas.openxmlformats.org/package/2006/relationships"><Relationship Id="rId3" Type="http://schemas.openxmlformats.org/officeDocument/2006/relationships/chart" Target="../charts/chart240.xml"/><Relationship Id="rId2" Type="http://schemas.openxmlformats.org/officeDocument/2006/relationships/chart" Target="../charts/chart239.xml"/><Relationship Id="rId1" Type="http://schemas.openxmlformats.org/officeDocument/2006/relationships/chart" Target="../charts/chart238.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2</xdr:col>
      <xdr:colOff>1752600</xdr:colOff>
      <xdr:row>6</xdr:row>
      <xdr:rowOff>41274</xdr:rowOff>
    </xdr:to>
    <xdr:sp macro="" textlink="">
      <xdr:nvSpPr>
        <xdr:cNvPr id="2" name="ACtitle"/>
        <xdr:cNvSpPr>
          <a:spLocks noChangeArrowheads="1"/>
        </xdr:cNvSpPr>
      </xdr:nvSpPr>
      <xdr:spPr bwMode="auto">
        <a:xfrm>
          <a:off x="533400" y="647699"/>
          <a:ext cx="228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地域</a:t>
          </a:r>
        </a:p>
      </xdr:txBody>
    </xdr:sp>
    <xdr:clientData/>
  </xdr:twoCellAnchor>
  <xdr:twoCellAnchor>
    <xdr:from>
      <xdr:col>4</xdr:col>
      <xdr:colOff>0</xdr:colOff>
      <xdr:row>13</xdr:row>
      <xdr:rowOff>38100</xdr:rowOff>
    </xdr:from>
    <xdr:to>
      <xdr:col>13</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142875</xdr:colOff>
      <xdr:row>2</xdr:row>
      <xdr:rowOff>171450</xdr:rowOff>
    </xdr:to>
    <xdr:sp macro="" textlink="">
      <xdr:nvSpPr>
        <xdr:cNvPr id="4" name="ACitem"/>
        <xdr:cNvSpPr>
          <a:spLocks noChangeArrowheads="1"/>
        </xdr:cNvSpPr>
      </xdr:nvSpPr>
      <xdr:spPr bwMode="auto">
        <a:xfrm>
          <a:off x="66675" y="228600"/>
          <a:ext cx="1143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AREA</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19</xdr:col>
      <xdr:colOff>282576</xdr:colOff>
      <xdr:row>27</xdr:row>
      <xdr:rowOff>1</xdr:rowOff>
    </xdr:from>
    <xdr:to>
      <xdr:col>30</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113625</xdr:colOff>
      <xdr:row>50</xdr:row>
      <xdr:rowOff>85725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287337</xdr:colOff>
      <xdr:row>7</xdr:row>
      <xdr:rowOff>79374</xdr:rowOff>
    </xdr:to>
    <xdr:sp macro="" textlink="">
      <xdr:nvSpPr>
        <xdr:cNvPr id="2" name="ACtitle"/>
        <xdr:cNvSpPr>
          <a:spLocks noChangeArrowheads="1"/>
        </xdr:cNvSpPr>
      </xdr:nvSpPr>
      <xdr:spPr bwMode="auto">
        <a:xfrm>
          <a:off x="533400" y="647699"/>
          <a:ext cx="5588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SQ7 </a:t>
          </a:r>
          <a:r>
            <a:rPr lang="ja-JP" altLang="en-US" sz="1400" b="0" i="0" u="none" strike="noStrike" baseline="0">
              <a:solidFill>
                <a:srgbClr val="FFFFFF"/>
              </a:solidFill>
              <a:latin typeface="ＭＳ Ｐゴシック" panose="020B0600070205080204" pitchFamily="50" charset="-128"/>
            </a:rPr>
            <a:t>あなたの以下それぞれの仕事の種類をお選び下さい。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歳当時にお勤めの会社</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SQ7S2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23</xdr:col>
      <xdr:colOff>282576</xdr:colOff>
      <xdr:row>27</xdr:row>
      <xdr:rowOff>1</xdr:rowOff>
    </xdr:from>
    <xdr:to>
      <xdr:col>34</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39</xdr:row>
      <xdr:rowOff>285749</xdr:rowOff>
    </xdr:from>
    <xdr:to>
      <xdr:col>14</xdr:col>
      <xdr:colOff>361275</xdr:colOff>
      <xdr:row>50</xdr:row>
      <xdr:rowOff>123824</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29369</xdr:colOff>
      <xdr:row>7</xdr:row>
      <xdr:rowOff>79374</xdr:rowOff>
    </xdr:to>
    <xdr:sp macro="" textlink="">
      <xdr:nvSpPr>
        <xdr:cNvPr id="2" name="ACtitle"/>
        <xdr:cNvSpPr>
          <a:spLocks noChangeArrowheads="1"/>
        </xdr:cNvSpPr>
      </xdr:nvSpPr>
      <xdr:spPr bwMode="auto">
        <a:xfrm>
          <a:off x="533400" y="647699"/>
          <a:ext cx="5842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SQ9 </a:t>
          </a:r>
          <a:r>
            <a:rPr lang="ja-JP" altLang="en-US" sz="1400" b="0" i="0" u="none" strike="noStrike" baseline="0">
              <a:solidFill>
                <a:srgbClr val="FFFFFF"/>
              </a:solidFill>
              <a:latin typeface="ＭＳ Ｐゴシック" panose="020B0600070205080204" pitchFamily="50" charset="-128"/>
            </a:rPr>
            <a:t>あなたの以下それぞれの会社の業種をお知らせください。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現在お勤めの会社</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20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SQ9S1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26</xdr:col>
      <xdr:colOff>282576</xdr:colOff>
      <xdr:row>27</xdr:row>
      <xdr:rowOff>1</xdr:rowOff>
    </xdr:from>
    <xdr:to>
      <xdr:col>37</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40</xdr:row>
      <xdr:rowOff>0</xdr:rowOff>
    </xdr:from>
    <xdr:to>
      <xdr:col>15</xdr:col>
      <xdr:colOff>282694</xdr:colOff>
      <xdr:row>49</xdr:row>
      <xdr:rowOff>266700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29369</xdr:colOff>
      <xdr:row>7</xdr:row>
      <xdr:rowOff>79374</xdr:rowOff>
    </xdr:to>
    <xdr:sp macro="" textlink="">
      <xdr:nvSpPr>
        <xdr:cNvPr id="2" name="ACtitle"/>
        <xdr:cNvSpPr>
          <a:spLocks noChangeArrowheads="1"/>
        </xdr:cNvSpPr>
      </xdr:nvSpPr>
      <xdr:spPr bwMode="auto">
        <a:xfrm>
          <a:off x="533400" y="647699"/>
          <a:ext cx="5842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SQ9 </a:t>
          </a:r>
          <a:r>
            <a:rPr lang="ja-JP" altLang="en-US" sz="1400" b="0" i="0" u="none" strike="noStrike" baseline="0">
              <a:solidFill>
                <a:srgbClr val="FFFFFF"/>
              </a:solidFill>
              <a:latin typeface="ＭＳ Ｐゴシック" panose="020B0600070205080204" pitchFamily="50" charset="-128"/>
            </a:rPr>
            <a:t>あなたの以下それぞれの会社の業種をお知らせください。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歳当時にお勤めの会社</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20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SQ9S2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26</xdr:col>
      <xdr:colOff>282576</xdr:colOff>
      <xdr:row>27</xdr:row>
      <xdr:rowOff>1</xdr:rowOff>
    </xdr:from>
    <xdr:to>
      <xdr:col>37</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39</xdr:row>
      <xdr:rowOff>285749</xdr:rowOff>
    </xdr:from>
    <xdr:to>
      <xdr:col>14</xdr:col>
      <xdr:colOff>387469</xdr:colOff>
      <xdr:row>49</xdr:row>
      <xdr:rowOff>161924</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28575</xdr:colOff>
      <xdr:row>7</xdr:row>
      <xdr:rowOff>79374</xdr:rowOff>
    </xdr:to>
    <xdr:sp macro="" textlink="">
      <xdr:nvSpPr>
        <xdr:cNvPr id="2" name="ACtitle"/>
        <xdr:cNvSpPr>
          <a:spLocks noChangeArrowheads="1"/>
        </xdr:cNvSpPr>
      </xdr:nvSpPr>
      <xdr:spPr bwMode="auto">
        <a:xfrm>
          <a:off x="533400" y="647699"/>
          <a:ext cx="5334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【【SC2</a:t>
          </a:r>
          <a:r>
            <a:rPr lang="ja-JP" altLang="en-US" sz="1400" b="0" i="0" u="none" strike="noStrike" baseline="0">
              <a:solidFill>
                <a:srgbClr val="FFFFFF"/>
              </a:solidFill>
              <a:latin typeface="ＭＳ Ｐゴシック" panose="020B0600070205080204" pitchFamily="50" charset="-128"/>
            </a:rPr>
            <a:t>の選択内容</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とお答えの方にお伺いします。
あなたは現在お勤めの会社で定年をむかえましたか。</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295275</xdr:colOff>
      <xdr:row>2</xdr:row>
      <xdr:rowOff>171450</xdr:rowOff>
    </xdr:to>
    <xdr:sp macro="" textlink="">
      <xdr:nvSpPr>
        <xdr:cNvPr id="4" name="ACitem"/>
        <xdr:cNvSpPr>
          <a:spLocks noChangeArrowheads="1"/>
        </xdr:cNvSpPr>
      </xdr:nvSpPr>
      <xdr:spPr bwMode="auto">
        <a:xfrm>
          <a:off x="66675" y="228600"/>
          <a:ext cx="762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285749</xdr:rowOff>
    </xdr:from>
    <xdr:to>
      <xdr:col>10</xdr:col>
      <xdr:colOff>370800</xdr:colOff>
      <xdr:row>45</xdr:row>
      <xdr:rowOff>133350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422275</xdr:colOff>
      <xdr:row>6</xdr:row>
      <xdr:rowOff>41274</xdr:rowOff>
    </xdr:to>
    <xdr:sp macro="" textlink="">
      <xdr:nvSpPr>
        <xdr:cNvPr id="2" name="ACtitle"/>
        <xdr:cNvSpPr>
          <a:spLocks noChangeArrowheads="1"/>
        </xdr:cNvSpPr>
      </xdr:nvSpPr>
      <xdr:spPr bwMode="auto">
        <a:xfrm>
          <a:off x="533400" y="647699"/>
          <a:ext cx="469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現在の会社に勤めはじめた経緯はどれですか。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295275</xdr:colOff>
      <xdr:row>2</xdr:row>
      <xdr:rowOff>171450</xdr:rowOff>
    </xdr:to>
    <xdr:sp macro="" textlink="">
      <xdr:nvSpPr>
        <xdr:cNvPr id="4" name="ACitem"/>
        <xdr:cNvSpPr>
          <a:spLocks noChangeArrowheads="1"/>
        </xdr:cNvSpPr>
      </xdr:nvSpPr>
      <xdr:spPr bwMode="auto">
        <a:xfrm>
          <a:off x="66675" y="228600"/>
          <a:ext cx="762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0</xdr:rowOff>
    </xdr:from>
    <xdr:to>
      <xdr:col>14</xdr:col>
      <xdr:colOff>599400</xdr:colOff>
      <xdr:row>57</xdr:row>
      <xdr:rowOff>95251</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8</xdr:row>
      <xdr:rowOff>117474</xdr:rowOff>
    </xdr:to>
    <xdr:sp macro="" textlink="">
      <xdr:nvSpPr>
        <xdr:cNvPr id="2" name="ACtitle"/>
        <xdr:cNvSpPr>
          <a:spLocks noChangeArrowheads="1"/>
        </xdr:cNvSpPr>
      </xdr:nvSpPr>
      <xdr:spPr bwMode="auto">
        <a:xfrm>
          <a:off x="533400" y="647699"/>
          <a:ext cx="5207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 </a:t>
          </a:r>
          <a:r>
            <a:rPr lang="ja-JP" altLang="en-US" sz="1400" b="0" i="0" u="none" strike="noStrike" baseline="0">
              <a:solidFill>
                <a:srgbClr val="FFFFFF"/>
              </a:solidFill>
              <a:latin typeface="ＭＳ Ｐゴシック" panose="020B0600070205080204" pitchFamily="50" charset="-128"/>
            </a:rPr>
            <a:t>あなたの以下それぞれの職位をお答えください。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表示されたもののみお答えください。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現在お勤めの会社での職位</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11</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142875</xdr:colOff>
      <xdr:row>2</xdr:row>
      <xdr:rowOff>171450</xdr:rowOff>
    </xdr:to>
    <xdr:sp macro="" textlink="">
      <xdr:nvSpPr>
        <xdr:cNvPr id="4" name="ACitem"/>
        <xdr:cNvSpPr>
          <a:spLocks noChangeArrowheads="1"/>
        </xdr:cNvSpPr>
      </xdr:nvSpPr>
      <xdr:spPr bwMode="auto">
        <a:xfrm>
          <a:off x="66675" y="228600"/>
          <a:ext cx="1143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499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17</xdr:col>
      <xdr:colOff>282576</xdr:colOff>
      <xdr:row>27</xdr:row>
      <xdr:rowOff>1</xdr:rowOff>
    </xdr:from>
    <xdr:to>
      <xdr:col>28</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285749</xdr:rowOff>
    </xdr:from>
    <xdr:to>
      <xdr:col>10</xdr:col>
      <xdr:colOff>113625</xdr:colOff>
      <xdr:row>46</xdr:row>
      <xdr:rowOff>190500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8</xdr:row>
      <xdr:rowOff>117474</xdr:rowOff>
    </xdr:to>
    <xdr:sp macro="" textlink="">
      <xdr:nvSpPr>
        <xdr:cNvPr id="2" name="ACtitle"/>
        <xdr:cNvSpPr>
          <a:spLocks noChangeArrowheads="1"/>
        </xdr:cNvSpPr>
      </xdr:nvSpPr>
      <xdr:spPr bwMode="auto">
        <a:xfrm>
          <a:off x="533400" y="647699"/>
          <a:ext cx="5207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 </a:t>
          </a:r>
          <a:r>
            <a:rPr lang="ja-JP" altLang="en-US" sz="1400" b="0" i="0" u="none" strike="noStrike" baseline="0">
              <a:solidFill>
                <a:srgbClr val="FFFFFF"/>
              </a:solidFill>
              <a:latin typeface="ＭＳ Ｐゴシック" panose="020B0600070205080204" pitchFamily="50" charset="-128"/>
            </a:rPr>
            <a:t>あなたの以下それぞれの職位をお答えください。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表示されたもののみお答えください。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歳の時の職位</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11</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142875</xdr:colOff>
      <xdr:row>2</xdr:row>
      <xdr:rowOff>171450</xdr:rowOff>
    </xdr:to>
    <xdr:sp macro="" textlink="">
      <xdr:nvSpPr>
        <xdr:cNvPr id="4" name="ACitem"/>
        <xdr:cNvSpPr>
          <a:spLocks noChangeArrowheads="1"/>
        </xdr:cNvSpPr>
      </xdr:nvSpPr>
      <xdr:spPr bwMode="auto">
        <a:xfrm>
          <a:off x="66675" y="228600"/>
          <a:ext cx="1143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499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17</xdr:col>
      <xdr:colOff>282576</xdr:colOff>
      <xdr:row>27</xdr:row>
      <xdr:rowOff>1</xdr:rowOff>
    </xdr:from>
    <xdr:to>
      <xdr:col>28</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0</xdr:rowOff>
    </xdr:from>
    <xdr:to>
      <xdr:col>15</xdr:col>
      <xdr:colOff>85050</xdr:colOff>
      <xdr:row>45</xdr:row>
      <xdr:rowOff>180975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1397000</xdr:colOff>
      <xdr:row>8</xdr:row>
      <xdr:rowOff>117474</xdr:rowOff>
    </xdr:to>
    <xdr:sp macro="" textlink="">
      <xdr:nvSpPr>
        <xdr:cNvPr id="2" name="ACtitle"/>
        <xdr:cNvSpPr>
          <a:spLocks noChangeArrowheads="1"/>
        </xdr:cNvSpPr>
      </xdr:nvSpPr>
      <xdr:spPr bwMode="auto">
        <a:xfrm>
          <a:off x="533400" y="647699"/>
          <a:ext cx="7493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Q4 </a:t>
          </a:r>
          <a:r>
            <a:rPr lang="ja-JP" altLang="en-US" sz="1400" b="0" i="0" u="none" strike="noStrike" baseline="0">
              <a:solidFill>
                <a:srgbClr val="FFFFFF"/>
              </a:solidFill>
              <a:latin typeface="ＭＳ Ｐゴシック" panose="020B0600070205080204" pitchFamily="50" charset="-128"/>
            </a:rPr>
            <a:t>あなたのお仕事は、事務職（コース別雇用管理制度のある企業の一般職を含む）ですか。
それとも、総合職（企画立案・営業・研究開発等の業務を担う職）ですか。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現在お勤めの会社での仕事</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142875</xdr:colOff>
      <xdr:row>2</xdr:row>
      <xdr:rowOff>171450</xdr:rowOff>
    </xdr:to>
    <xdr:sp macro="" textlink="">
      <xdr:nvSpPr>
        <xdr:cNvPr id="4" name="ACitem"/>
        <xdr:cNvSpPr>
          <a:spLocks noChangeArrowheads="1"/>
        </xdr:cNvSpPr>
      </xdr:nvSpPr>
      <xdr:spPr bwMode="auto">
        <a:xfrm>
          <a:off x="66675" y="228600"/>
          <a:ext cx="1143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499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1397000</xdr:colOff>
      <xdr:row>8</xdr:row>
      <xdr:rowOff>117474</xdr:rowOff>
    </xdr:to>
    <xdr:sp macro="" textlink="">
      <xdr:nvSpPr>
        <xdr:cNvPr id="2" name="ACtitle"/>
        <xdr:cNvSpPr>
          <a:spLocks noChangeArrowheads="1"/>
        </xdr:cNvSpPr>
      </xdr:nvSpPr>
      <xdr:spPr bwMode="auto">
        <a:xfrm>
          <a:off x="533400" y="647699"/>
          <a:ext cx="7493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Q4 </a:t>
          </a:r>
          <a:r>
            <a:rPr lang="ja-JP" altLang="en-US" sz="1400" b="0" i="0" u="none" strike="noStrike" baseline="0">
              <a:solidFill>
                <a:srgbClr val="FFFFFF"/>
              </a:solidFill>
              <a:latin typeface="ＭＳ Ｐゴシック" panose="020B0600070205080204" pitchFamily="50" charset="-128"/>
            </a:rPr>
            <a:t>あなたのお仕事は、事務職（コース別雇用管理制度のある企業の一般職を含む）ですか。
それとも、総合職（企画立案・営業・研究開発等の業務を担う職）ですか。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歳の時の仕事</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142875</xdr:colOff>
      <xdr:row>2</xdr:row>
      <xdr:rowOff>171450</xdr:rowOff>
    </xdr:to>
    <xdr:sp macro="" textlink="">
      <xdr:nvSpPr>
        <xdr:cNvPr id="4" name="ACitem"/>
        <xdr:cNvSpPr>
          <a:spLocks noChangeArrowheads="1"/>
        </xdr:cNvSpPr>
      </xdr:nvSpPr>
      <xdr:spPr bwMode="auto">
        <a:xfrm>
          <a:off x="66675" y="228600"/>
          <a:ext cx="1143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499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285749</xdr:rowOff>
    </xdr:from>
    <xdr:to>
      <xdr:col>10</xdr:col>
      <xdr:colOff>370800</xdr:colOff>
      <xdr:row>46</xdr:row>
      <xdr:rowOff>66674</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1270000</xdr:colOff>
      <xdr:row>6</xdr:row>
      <xdr:rowOff>41274</xdr:rowOff>
    </xdr:to>
    <xdr:sp macro="" textlink="">
      <xdr:nvSpPr>
        <xdr:cNvPr id="2" name="ACtitle"/>
        <xdr:cNvSpPr>
          <a:spLocks noChangeArrowheads="1"/>
        </xdr:cNvSpPr>
      </xdr:nvSpPr>
      <xdr:spPr bwMode="auto">
        <a:xfrm>
          <a:off x="533400" y="647699"/>
          <a:ext cx="736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歳の時にお勤めだった会社において、管理職として勤務した経験はありますか。</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295275</xdr:colOff>
      <xdr:row>2</xdr:row>
      <xdr:rowOff>171450</xdr:rowOff>
    </xdr:to>
    <xdr:sp macro="" textlink="">
      <xdr:nvSpPr>
        <xdr:cNvPr id="4" name="ACitem"/>
        <xdr:cNvSpPr>
          <a:spLocks noChangeArrowheads="1"/>
        </xdr:cNvSpPr>
      </xdr:nvSpPr>
      <xdr:spPr bwMode="auto">
        <a:xfrm>
          <a:off x="66675" y="228600"/>
          <a:ext cx="762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370800</xdr:colOff>
      <xdr:row>49</xdr:row>
      <xdr:rowOff>219076</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6</xdr:col>
      <xdr:colOff>174625</xdr:colOff>
      <xdr:row>6</xdr:row>
      <xdr:rowOff>41274</xdr:rowOff>
    </xdr:to>
    <xdr:sp macro="" textlink="">
      <xdr:nvSpPr>
        <xdr:cNvPr id="2" name="ACtitle"/>
        <xdr:cNvSpPr>
          <a:spLocks noChangeArrowheads="1"/>
        </xdr:cNvSpPr>
      </xdr:nvSpPr>
      <xdr:spPr bwMode="auto">
        <a:xfrm>
          <a:off x="533400" y="647699"/>
          <a:ext cx="393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あなたは定年を経験しましたか。</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SQ1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370800</xdr:colOff>
      <xdr:row>49</xdr:row>
      <xdr:rowOff>85725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12</xdr:col>
      <xdr:colOff>123031</xdr:colOff>
      <xdr:row>7</xdr:row>
      <xdr:rowOff>79374</xdr:rowOff>
    </xdr:to>
    <xdr:sp macro="" textlink="">
      <xdr:nvSpPr>
        <xdr:cNvPr id="2" name="ACtitle"/>
        <xdr:cNvSpPr>
          <a:spLocks noChangeArrowheads="1"/>
        </xdr:cNvSpPr>
      </xdr:nvSpPr>
      <xdr:spPr bwMode="auto">
        <a:xfrm>
          <a:off x="533400" y="647699"/>
          <a:ext cx="6731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歳の時にお勤めだった会社において、役職定年制度はありましたか。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歳の方は現在お勤めの会社についてお知らせください。</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295275</xdr:colOff>
      <xdr:row>2</xdr:row>
      <xdr:rowOff>171450</xdr:rowOff>
    </xdr:to>
    <xdr:sp macro="" textlink="">
      <xdr:nvSpPr>
        <xdr:cNvPr id="4" name="ACitem"/>
        <xdr:cNvSpPr>
          <a:spLocks noChangeArrowheads="1"/>
        </xdr:cNvSpPr>
      </xdr:nvSpPr>
      <xdr:spPr bwMode="auto">
        <a:xfrm>
          <a:off x="66675" y="228600"/>
          <a:ext cx="762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0</xdr:rowOff>
    </xdr:from>
    <xdr:to>
      <xdr:col>10</xdr:col>
      <xdr:colOff>113625</xdr:colOff>
      <xdr:row>48</xdr:row>
      <xdr:rowOff>123825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7</xdr:row>
      <xdr:rowOff>79374</xdr:rowOff>
    </xdr:to>
    <xdr:sp macro="" textlink="">
      <xdr:nvSpPr>
        <xdr:cNvPr id="2" name="ACtitle"/>
        <xdr:cNvSpPr>
          <a:spLocks noChangeArrowheads="1"/>
        </xdr:cNvSpPr>
      </xdr:nvSpPr>
      <xdr:spPr bwMode="auto">
        <a:xfrm>
          <a:off x="533400" y="647699"/>
          <a:ext cx="5080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あなたが現在お勤めの会社には定年制がありますか。
ある方は具体的に定年の年齢を教えてください。</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295275</xdr:colOff>
      <xdr:row>2</xdr:row>
      <xdr:rowOff>171450</xdr:rowOff>
    </xdr:to>
    <xdr:sp macro="" textlink="">
      <xdr:nvSpPr>
        <xdr:cNvPr id="4" name="ACitem"/>
        <xdr:cNvSpPr>
          <a:spLocks noChangeArrowheads="1"/>
        </xdr:cNvSpPr>
      </xdr:nvSpPr>
      <xdr:spPr bwMode="auto">
        <a:xfrm>
          <a:off x="66675" y="228600"/>
          <a:ext cx="7620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1778000</xdr:colOff>
      <xdr:row>7</xdr:row>
      <xdr:rowOff>79374</xdr:rowOff>
    </xdr:to>
    <xdr:sp macro="" textlink="">
      <xdr:nvSpPr>
        <xdr:cNvPr id="2" name="ACtitle"/>
        <xdr:cNvSpPr>
          <a:spLocks noChangeArrowheads="1"/>
        </xdr:cNvSpPr>
      </xdr:nvSpPr>
      <xdr:spPr bwMode="auto">
        <a:xfrm>
          <a:off x="533400" y="647699"/>
          <a:ext cx="7874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あなたはこれまでに、失業や育児、病気、留学、勉強などで無職の期間（</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年以上）がありましたか。
（育児休業や介護休業は含みません）</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370800</xdr:colOff>
      <xdr:row>49</xdr:row>
      <xdr:rowOff>114300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6</xdr:col>
      <xdr:colOff>301625</xdr:colOff>
      <xdr:row>6</xdr:row>
      <xdr:rowOff>41274</xdr:rowOff>
    </xdr:to>
    <xdr:sp macro="" textlink="">
      <xdr:nvSpPr>
        <xdr:cNvPr id="2" name="ACtitle"/>
        <xdr:cNvSpPr>
          <a:spLocks noChangeArrowheads="1"/>
        </xdr:cNvSpPr>
      </xdr:nvSpPr>
      <xdr:spPr bwMode="auto">
        <a:xfrm>
          <a:off x="533400" y="647699"/>
          <a:ext cx="406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あなたの最終学歴をお選び下さい。</a:t>
          </a:r>
        </a:p>
      </xdr:txBody>
    </xdr:sp>
    <xdr:clientData/>
  </xdr:twoCellAnchor>
  <xdr:twoCellAnchor>
    <xdr:from>
      <xdr:col>4</xdr:col>
      <xdr:colOff>0</xdr:colOff>
      <xdr:row>13</xdr:row>
      <xdr:rowOff>38100</xdr:rowOff>
    </xdr:from>
    <xdr:to>
      <xdr:col>11</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17</xdr:col>
      <xdr:colOff>282576</xdr:colOff>
      <xdr:row>27</xdr:row>
      <xdr:rowOff>1</xdr:rowOff>
    </xdr:from>
    <xdr:to>
      <xdr:col>28</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40</xdr:row>
      <xdr:rowOff>0</xdr:rowOff>
    </xdr:from>
    <xdr:to>
      <xdr:col>15</xdr:col>
      <xdr:colOff>494625</xdr:colOff>
      <xdr:row>50</xdr:row>
      <xdr:rowOff>190501</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6</xdr:row>
      <xdr:rowOff>41274</xdr:rowOff>
    </xdr:to>
    <xdr:sp macro="" textlink="">
      <xdr:nvSpPr>
        <xdr:cNvPr id="2" name="ACtitle"/>
        <xdr:cNvSpPr>
          <a:spLocks noChangeArrowheads="1"/>
        </xdr:cNvSpPr>
      </xdr:nvSpPr>
      <xdr:spPr bwMode="auto">
        <a:xfrm>
          <a:off x="533400" y="647699"/>
          <a:ext cx="520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現在、配偶者・パートナーの方はいらっしゃいますか。</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370800</xdr:colOff>
      <xdr:row>50</xdr:row>
      <xdr:rowOff>133352</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287337</xdr:colOff>
      <xdr:row>7</xdr:row>
      <xdr:rowOff>79374</xdr:rowOff>
    </xdr:to>
    <xdr:sp macro="" textlink="">
      <xdr:nvSpPr>
        <xdr:cNvPr id="2" name="ACtitle"/>
        <xdr:cNvSpPr>
          <a:spLocks noChangeArrowheads="1"/>
        </xdr:cNvSpPr>
      </xdr:nvSpPr>
      <xdr:spPr bwMode="auto">
        <a:xfrm>
          <a:off x="533400" y="647699"/>
          <a:ext cx="5588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配偶者・パートナーの方は、現在働いていらっしゃいますか。
あてはまるものを一つだけお選び下さい。</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113625</xdr:colOff>
      <xdr:row>50</xdr:row>
      <xdr:rowOff>190501</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6</xdr:row>
      <xdr:rowOff>41274</xdr:rowOff>
    </xdr:to>
    <xdr:sp macro="" textlink="">
      <xdr:nvSpPr>
        <xdr:cNvPr id="2" name="ACtitle"/>
        <xdr:cNvSpPr>
          <a:spLocks noChangeArrowheads="1"/>
        </xdr:cNvSpPr>
      </xdr:nvSpPr>
      <xdr:spPr bwMode="auto">
        <a:xfrm>
          <a:off x="533400" y="647699"/>
          <a:ext cx="508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現在、（同居・非同居問わず）お子さんがいますか。</a:t>
          </a:r>
        </a:p>
      </xdr:txBody>
    </xdr:sp>
    <xdr:clientData/>
  </xdr:twoCellAnchor>
  <xdr:twoCellAnchor>
    <xdr:from>
      <xdr:col>4</xdr:col>
      <xdr:colOff>0</xdr:colOff>
      <xdr:row>13</xdr:row>
      <xdr:rowOff>38100</xdr:rowOff>
    </xdr:from>
    <xdr:to>
      <xdr:col>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13</xdr:col>
      <xdr:colOff>282576</xdr:colOff>
      <xdr:row>27</xdr:row>
      <xdr:rowOff>1</xdr:rowOff>
    </xdr:from>
    <xdr:to>
      <xdr:col>24</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370800</xdr:colOff>
      <xdr:row>50</xdr:row>
      <xdr:rowOff>104775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146843</xdr:colOff>
      <xdr:row>6</xdr:row>
      <xdr:rowOff>41274</xdr:rowOff>
    </xdr:to>
    <xdr:sp macro="" textlink="">
      <xdr:nvSpPr>
        <xdr:cNvPr id="2" name="ACtitle"/>
        <xdr:cNvSpPr>
          <a:spLocks noChangeArrowheads="1"/>
        </xdr:cNvSpPr>
      </xdr:nvSpPr>
      <xdr:spPr bwMode="auto">
        <a:xfrm>
          <a:off x="533400" y="647699"/>
          <a:ext cx="749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あなた個人の最近</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年間のおおよその税込年収について、あてはまるもの</a:t>
          </a:r>
          <a:r>
            <a:rPr lang="en-US" altLang="ja-JP" sz="1400" b="0" i="0" u="none" strike="noStrike" baseline="0">
              <a:solidFill>
                <a:srgbClr val="FFFFFF"/>
              </a:solidFill>
              <a:latin typeface="ＭＳ Ｐゴシック" panose="020B0600070205080204" pitchFamily="50" charset="-128"/>
            </a:rPr>
            <a:t>1</a:t>
          </a:r>
          <a:r>
            <a:rPr lang="ja-JP" altLang="en-US" sz="1400" b="0" i="0" u="none" strike="noStrike" baseline="0">
              <a:solidFill>
                <a:srgbClr val="FFFFFF"/>
              </a:solidFill>
              <a:latin typeface="ＭＳ Ｐゴシック" panose="020B0600070205080204" pitchFamily="50" charset="-128"/>
            </a:rPr>
            <a:t>つをお選び下さい。</a:t>
          </a:r>
        </a:p>
      </xdr:txBody>
    </xdr:sp>
    <xdr:clientData/>
  </xdr:twoCellAnchor>
  <xdr:twoCellAnchor>
    <xdr:from>
      <xdr:col>4</xdr:col>
      <xdr:colOff>0</xdr:colOff>
      <xdr:row>13</xdr:row>
      <xdr:rowOff>38100</xdr:rowOff>
    </xdr:from>
    <xdr:to>
      <xdr:col>19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25</xdr:col>
      <xdr:colOff>282576</xdr:colOff>
      <xdr:row>27</xdr:row>
      <xdr:rowOff>1</xdr:rowOff>
    </xdr:from>
    <xdr:to>
      <xdr:col>36</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1</xdr:rowOff>
    </xdr:from>
    <xdr:to>
      <xdr:col>8</xdr:col>
      <xdr:colOff>390525</xdr:colOff>
      <xdr:row>46</xdr:row>
      <xdr:rowOff>104775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5</xdr:row>
      <xdr:rowOff>155574</xdr:rowOff>
    </xdr:to>
    <xdr:sp macro="" textlink="">
      <xdr:nvSpPr>
        <xdr:cNvPr id="2" name="ACtitle"/>
        <xdr:cNvSpPr>
          <a:spLocks noChangeArrowheads="1"/>
        </xdr:cNvSpPr>
      </xdr:nvSpPr>
      <xdr:spPr bwMode="auto">
        <a:xfrm>
          <a:off x="533399" y="571499"/>
          <a:ext cx="622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あなたがこれまでに経験したことがあるものをいくつでもお選び下さい。</a:t>
          </a:r>
        </a:p>
      </xdr:txBody>
    </xdr:sp>
    <xdr:clientData/>
  </xdr:twoCellAnchor>
  <xdr:twoCellAnchor>
    <xdr:from>
      <xdr:col>4</xdr:col>
      <xdr:colOff>0</xdr:colOff>
      <xdr:row>13</xdr:row>
      <xdr:rowOff>38100</xdr:rowOff>
    </xdr:from>
    <xdr:to>
      <xdr:col>18</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113625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15</xdr:col>
      <xdr:colOff>148430</xdr:colOff>
      <xdr:row>5</xdr:row>
      <xdr:rowOff>155574</xdr:rowOff>
    </xdr:to>
    <xdr:sp macro="" textlink="">
      <xdr:nvSpPr>
        <xdr:cNvPr id="2" name="ACtitle"/>
        <xdr:cNvSpPr>
          <a:spLocks noChangeArrowheads="1"/>
        </xdr:cNvSpPr>
      </xdr:nvSpPr>
      <xdr:spPr bwMode="auto">
        <a:xfrm>
          <a:off x="533399" y="571499"/>
          <a:ext cx="850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あなたが経験された事柄の中で、仕事や会社のことを考え直す上で役に立ったと思われるものをお選びください。</a:t>
          </a:r>
        </a:p>
      </xdr:txBody>
    </xdr:sp>
    <xdr:clientData/>
  </xdr:twoCellAnchor>
  <xdr:twoCellAnchor>
    <xdr:from>
      <xdr:col>4</xdr:col>
      <xdr:colOff>0</xdr:colOff>
      <xdr:row>13</xdr:row>
      <xdr:rowOff>38100</xdr:rowOff>
    </xdr:from>
    <xdr:to>
      <xdr:col>18</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3</xdr:col>
      <xdr:colOff>0</xdr:colOff>
      <xdr:row>40</xdr:row>
      <xdr:rowOff>0</xdr:rowOff>
    </xdr:from>
    <xdr:to>
      <xdr:col>14</xdr:col>
      <xdr:colOff>8850</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161925</xdr:colOff>
      <xdr:row>6</xdr:row>
      <xdr:rowOff>41274</xdr:rowOff>
    </xdr:to>
    <xdr:sp macro="" textlink="">
      <xdr:nvSpPr>
        <xdr:cNvPr id="2" name="ACtitle"/>
        <xdr:cNvSpPr>
          <a:spLocks noChangeArrowheads="1"/>
        </xdr:cNvSpPr>
      </xdr:nvSpPr>
      <xdr:spPr bwMode="auto">
        <a:xfrm>
          <a:off x="533400" y="647699"/>
          <a:ext cx="495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あなたの現在のお勤めについてお知らせください。</a:t>
          </a:r>
        </a:p>
      </xdr:txBody>
    </xdr:sp>
    <xdr:clientData/>
  </xdr:twoCellAnchor>
  <xdr:twoCellAnchor>
    <xdr:from>
      <xdr:col>4</xdr:col>
      <xdr:colOff>0</xdr:colOff>
      <xdr:row>13</xdr:row>
      <xdr:rowOff>38100</xdr:rowOff>
    </xdr:from>
    <xdr:to>
      <xdr:col>12</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SQ2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18</xdr:col>
      <xdr:colOff>282576</xdr:colOff>
      <xdr:row>27</xdr:row>
      <xdr:rowOff>1</xdr:rowOff>
    </xdr:from>
    <xdr:to>
      <xdr:col>29</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114300</xdr:colOff>
      <xdr:row>42</xdr:row>
      <xdr:rowOff>85724</xdr:rowOff>
    </xdr:from>
    <xdr:to>
      <xdr:col>10</xdr:col>
      <xdr:colOff>227925</xdr:colOff>
      <xdr:row>49</xdr:row>
      <xdr:rowOff>180975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12</xdr:col>
      <xdr:colOff>1266031</xdr:colOff>
      <xdr:row>6</xdr:row>
      <xdr:rowOff>41274</xdr:rowOff>
    </xdr:to>
    <xdr:sp macro="" textlink="">
      <xdr:nvSpPr>
        <xdr:cNvPr id="2" name="ACtitle"/>
        <xdr:cNvSpPr>
          <a:spLocks noChangeArrowheads="1"/>
        </xdr:cNvSpPr>
      </xdr:nvSpPr>
      <xdr:spPr bwMode="auto">
        <a:xfrm>
          <a:off x="533400" y="647699"/>
          <a:ext cx="787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これまで、異動をする時に、キャリア形成の視点から異動後の役割の説明を受けたことはありますか。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0</xdr:rowOff>
    </xdr:from>
    <xdr:to>
      <xdr:col>10</xdr:col>
      <xdr:colOff>113625</xdr:colOff>
      <xdr:row>49</xdr:row>
      <xdr:rowOff>38101</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29369</xdr:colOff>
      <xdr:row>6</xdr:row>
      <xdr:rowOff>41274</xdr:rowOff>
    </xdr:to>
    <xdr:sp macro="" textlink="">
      <xdr:nvSpPr>
        <xdr:cNvPr id="2" name="ACtitle"/>
        <xdr:cNvSpPr>
          <a:spLocks noChangeArrowheads="1"/>
        </xdr:cNvSpPr>
      </xdr:nvSpPr>
      <xdr:spPr bwMode="auto">
        <a:xfrm>
          <a:off x="533400" y="647699"/>
          <a:ext cx="584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これまでの異動経験はあなたのキャリアにプラスに働きましたか。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Q19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40</xdr:row>
      <xdr:rowOff>0</xdr:rowOff>
    </xdr:from>
    <xdr:to>
      <xdr:col>13</xdr:col>
      <xdr:colOff>1523325</xdr:colOff>
      <xdr:row>50</xdr:row>
      <xdr:rowOff>142877</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9</xdr:col>
      <xdr:colOff>174624</xdr:colOff>
      <xdr:row>5</xdr:row>
      <xdr:rowOff>155574</xdr:rowOff>
    </xdr:to>
    <xdr:sp macro="" textlink="">
      <xdr:nvSpPr>
        <xdr:cNvPr id="2" name="ACtitle"/>
        <xdr:cNvSpPr>
          <a:spLocks noChangeArrowheads="1"/>
        </xdr:cNvSpPr>
      </xdr:nvSpPr>
      <xdr:spPr bwMode="auto">
        <a:xfrm>
          <a:off x="533399" y="571499"/>
          <a:ext cx="5461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あなたのキャリア形成のために、役立ったものは何ですか。</a:t>
          </a:r>
        </a:p>
      </xdr:txBody>
    </xdr:sp>
    <xdr:clientData/>
  </xdr:twoCellAnchor>
  <xdr:twoCellAnchor>
    <xdr:from>
      <xdr:col>4</xdr:col>
      <xdr:colOff>0</xdr:colOff>
      <xdr:row>13</xdr:row>
      <xdr:rowOff>38100</xdr:rowOff>
    </xdr:from>
    <xdr:to>
      <xdr:col>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227925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8</xdr:col>
      <xdr:colOff>169068</xdr:colOff>
      <xdr:row>7</xdr:row>
      <xdr:rowOff>3174</xdr:rowOff>
    </xdr:to>
    <xdr:sp macro="" textlink="">
      <xdr:nvSpPr>
        <xdr:cNvPr id="2" name="ACtitle"/>
        <xdr:cNvSpPr>
          <a:spLocks noChangeArrowheads="1"/>
        </xdr:cNvSpPr>
      </xdr:nvSpPr>
      <xdr:spPr bwMode="auto">
        <a:xfrm>
          <a:off x="533399" y="571499"/>
          <a:ext cx="4953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あなたが経験した会社の取組みや制度は何ですか。
当てはまるものすべてを選択してください。</a:t>
          </a:r>
        </a:p>
      </xdr:txBody>
    </xdr:sp>
    <xdr:clientData/>
  </xdr:twoCellAnchor>
  <xdr:twoCellAnchor>
    <xdr:from>
      <xdr:col>4</xdr:col>
      <xdr:colOff>0</xdr:colOff>
      <xdr:row>13</xdr:row>
      <xdr:rowOff>38100</xdr:rowOff>
    </xdr:from>
    <xdr:to>
      <xdr:col>16</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118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113625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173037</xdr:colOff>
      <xdr:row>7</xdr:row>
      <xdr:rowOff>3174</xdr:rowOff>
    </xdr:to>
    <xdr:sp macro="" textlink="">
      <xdr:nvSpPr>
        <xdr:cNvPr id="2" name="ACtitle"/>
        <xdr:cNvSpPr>
          <a:spLocks noChangeArrowheads="1"/>
        </xdr:cNvSpPr>
      </xdr:nvSpPr>
      <xdr:spPr bwMode="auto">
        <a:xfrm>
          <a:off x="533399" y="571499"/>
          <a:ext cx="5969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あなたのキャリア形成のために、役立った取組みや制度は何ですか。
当てはまるものすべてを選択してください。</a:t>
          </a:r>
        </a:p>
      </xdr:txBody>
    </xdr:sp>
    <xdr:clientData/>
  </xdr:twoCellAnchor>
  <xdr:twoCellAnchor>
    <xdr:from>
      <xdr:col>4</xdr:col>
      <xdr:colOff>0</xdr:colOff>
      <xdr:row>13</xdr:row>
      <xdr:rowOff>38100</xdr:rowOff>
    </xdr:from>
    <xdr:to>
      <xdr:col>16</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118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113625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228600</xdr:colOff>
      <xdr:row>18</xdr:row>
      <xdr:rowOff>95250</xdr:rowOff>
    </xdr:from>
    <xdr:to>
      <xdr:col>12</xdr:col>
      <xdr:colOff>227925</xdr:colOff>
      <xdr:row>34</xdr:row>
      <xdr:rowOff>95250</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32</xdr:row>
      <xdr:rowOff>0</xdr:rowOff>
    </xdr:from>
    <xdr:to>
      <xdr:col>20</xdr:col>
      <xdr:colOff>599400</xdr:colOff>
      <xdr:row>48</xdr:row>
      <xdr:rowOff>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36</xdr:row>
      <xdr:rowOff>0</xdr:rowOff>
    </xdr:from>
    <xdr:to>
      <xdr:col>12</xdr:col>
      <xdr:colOff>427950</xdr:colOff>
      <xdr:row>52</xdr:row>
      <xdr:rowOff>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【20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689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39</xdr:row>
      <xdr:rowOff>0</xdr:rowOff>
    </xdr:from>
    <xdr:to>
      <xdr:col>10</xdr:col>
      <xdr:colOff>113625</xdr:colOff>
      <xdr:row>86</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【30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689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39</xdr:row>
      <xdr:rowOff>0</xdr:rowOff>
    </xdr:from>
    <xdr:to>
      <xdr:col>10</xdr:col>
      <xdr:colOff>113625</xdr:colOff>
      <xdr:row>86</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【40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689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113625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689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113625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422275</xdr:colOff>
      <xdr:row>6</xdr:row>
      <xdr:rowOff>41274</xdr:rowOff>
    </xdr:to>
    <xdr:sp macro="" textlink="">
      <xdr:nvSpPr>
        <xdr:cNvPr id="2" name="ACtitle"/>
        <xdr:cNvSpPr>
          <a:spLocks noChangeArrowheads="1"/>
        </xdr:cNvSpPr>
      </xdr:nvSpPr>
      <xdr:spPr bwMode="auto">
        <a:xfrm>
          <a:off x="533400" y="647699"/>
          <a:ext cx="469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あなたの現在の雇用形態をお知らせください。</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SQ3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0</xdr:colOff>
      <xdr:row>39</xdr:row>
      <xdr:rowOff>0</xdr:rowOff>
    </xdr:from>
    <xdr:to>
      <xdr:col>14</xdr:col>
      <xdr:colOff>1008975</xdr:colOff>
      <xdr:row>53</xdr:row>
      <xdr:rowOff>152401</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427037</xdr:colOff>
      <xdr:row>9</xdr:row>
      <xdr:rowOff>79374</xdr:rowOff>
    </xdr:to>
    <xdr:sp macro="" textlink="">
      <xdr:nvSpPr>
        <xdr:cNvPr id="2" name="ACtitle"/>
        <xdr:cNvSpPr>
          <a:spLocks noChangeArrowheads="1"/>
        </xdr:cNvSpPr>
      </xdr:nvSpPr>
      <xdr:spPr bwMode="auto">
        <a:xfrm>
          <a:off x="533399" y="571499"/>
          <a:ext cx="6223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Q23 </a:t>
          </a:r>
          <a:r>
            <a:rPr lang="ja-JP" altLang="en-US" sz="1400" b="0" i="0" u="none" strike="noStrike" baseline="0">
              <a:solidFill>
                <a:srgbClr val="FFFFFF"/>
              </a:solidFill>
              <a:latin typeface="ＭＳ Ｐゴシック" panose="020B0600070205080204" pitchFamily="50" charset="-128"/>
            </a:rPr>
            <a:t>あなたは、仕事をする上で主に何を重視してきましたか。
各年代ごとに</a:t>
          </a:r>
          <a:r>
            <a:rPr lang="en-US" altLang="ja-JP" sz="1400" b="0" i="0" u="none" strike="noStrike" baseline="0">
              <a:solidFill>
                <a:srgbClr val="FFFFFF"/>
              </a:solidFill>
              <a:latin typeface="ＭＳ Ｐゴシック" panose="020B0600070205080204" pitchFamily="50" charset="-128"/>
            </a:rPr>
            <a:t>3</a:t>
          </a:r>
          <a:r>
            <a:rPr lang="ja-JP" altLang="en-US" sz="1400" b="0" i="0" u="none" strike="noStrike" baseline="0">
              <a:solidFill>
                <a:srgbClr val="FFFFFF"/>
              </a:solidFill>
              <a:latin typeface="ＭＳ Ｐゴシック" panose="020B0600070205080204" pitchFamily="50" charset="-128"/>
            </a:rPr>
            <a:t>つまで選んでください。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代の方は、</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代になった時に重視したいことをお選びください。
</a:t>
          </a:r>
          <a:r>
            <a:rPr lang="en-US" altLang="ja-JP" sz="1400" b="0" i="0" u="none" strike="noStrike" baseline="0">
              <a:solidFill>
                <a:srgbClr val="FFFFFF"/>
              </a:solidFill>
              <a:latin typeface="ＭＳ Ｐゴシック" panose="020B0600070205080204" pitchFamily="50" charset="-128"/>
            </a:rPr>
            <a:t>【60</a:t>
          </a:r>
          <a:r>
            <a:rPr lang="ja-JP" altLang="en-US" sz="1400" b="0" i="0" u="none" strike="noStrike" baseline="0">
              <a:solidFill>
                <a:srgbClr val="FFFFFF"/>
              </a:solidFill>
              <a:latin typeface="ＭＳ Ｐゴシック" panose="020B0600070205080204" pitchFamily="50" charset="-128"/>
            </a:rPr>
            <a:t>代</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Q23S5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689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113625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154781</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あなたはこれまで将来的な目標を定め計画的にキャリアを考えてきましたか。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0</xdr:rowOff>
    </xdr:from>
    <xdr:to>
      <xdr:col>13</xdr:col>
      <xdr:colOff>1113750</xdr:colOff>
      <xdr:row>49</xdr:row>
      <xdr:rowOff>276227</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15</xdr:col>
      <xdr:colOff>231775</xdr:colOff>
      <xdr:row>6</xdr:row>
      <xdr:rowOff>41274</xdr:rowOff>
    </xdr:to>
    <xdr:sp macro="" textlink="">
      <xdr:nvSpPr>
        <xdr:cNvPr id="2" name="ACtitle"/>
        <xdr:cNvSpPr>
          <a:spLocks noChangeArrowheads="1"/>
        </xdr:cNvSpPr>
      </xdr:nvSpPr>
      <xdr:spPr bwMode="auto">
        <a:xfrm>
          <a:off x="533400" y="647699"/>
          <a:ext cx="965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仕事を始めてから現在の仕事まで、前の仕事が次の仕事に役立っている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キャリアがつながっている</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とどの程度思っていましたか。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43</xdr:row>
      <xdr:rowOff>152400</xdr:rowOff>
    </xdr:from>
    <xdr:to>
      <xdr:col>13</xdr:col>
      <xdr:colOff>1113750</xdr:colOff>
      <xdr:row>49</xdr:row>
      <xdr:rowOff>228602</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13</xdr:col>
      <xdr:colOff>91280</xdr:colOff>
      <xdr:row>9</xdr:row>
      <xdr:rowOff>79374</xdr:rowOff>
    </xdr:to>
    <xdr:sp macro="" textlink="">
      <xdr:nvSpPr>
        <xdr:cNvPr id="2" name="ACtitle"/>
        <xdr:cNvSpPr>
          <a:spLocks noChangeArrowheads="1"/>
        </xdr:cNvSpPr>
      </xdr:nvSpPr>
      <xdr:spPr bwMode="auto">
        <a:xfrm>
          <a:off x="533399" y="571499"/>
          <a:ext cx="9652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Q26 </a:t>
          </a:r>
          <a:r>
            <a:rPr lang="ja-JP" altLang="en-US" sz="1400" b="0" i="0" u="none" strike="noStrike" baseline="0">
              <a:solidFill>
                <a:srgbClr val="FFFFFF"/>
              </a:solidFill>
              <a:latin typeface="ＭＳ Ｐゴシック" panose="020B0600070205080204" pitchFamily="50" charset="-128"/>
            </a:rPr>
            <a:t>あなたが仕事を辞めなかった主な理由は何ですか。定年を経験している方は定年まで仕事を辞めなかった理由はなんですか。
当てはまるものをすべて選んでください。
＊無職の期間がある方は、復職後仕事を辞めなかった理由をお答えください。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定年まで仕事を辞めなかった理由</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12</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Q26S2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689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113625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415925</xdr:colOff>
      <xdr:row>6</xdr:row>
      <xdr:rowOff>41274</xdr:rowOff>
    </xdr:to>
    <xdr:sp macro="" textlink="">
      <xdr:nvSpPr>
        <xdr:cNvPr id="2" name="ACtitle"/>
        <xdr:cNvSpPr>
          <a:spLocks noChangeArrowheads="1"/>
        </xdr:cNvSpPr>
      </xdr:nvSpPr>
      <xdr:spPr bwMode="auto">
        <a:xfrm>
          <a:off x="533400" y="647699"/>
          <a:ext cx="520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あなたは企業理念について、どのようにお考えですか。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113625</xdr:colOff>
      <xdr:row>49</xdr:row>
      <xdr:rowOff>180977</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154781</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あなたは「自分の核となるスキル」（得意分野、強み）があると思いますか。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0</xdr:rowOff>
    </xdr:from>
    <xdr:to>
      <xdr:col>14</xdr:col>
      <xdr:colOff>599400</xdr:colOff>
      <xdr:row>45</xdr:row>
      <xdr:rowOff>142875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34925</xdr:colOff>
      <xdr:row>6</xdr:row>
      <xdr:rowOff>41274</xdr:rowOff>
    </xdr:to>
    <xdr:sp macro="" textlink="">
      <xdr:nvSpPr>
        <xdr:cNvPr id="2" name="ACtitle"/>
        <xdr:cNvSpPr>
          <a:spLocks noChangeArrowheads="1"/>
        </xdr:cNvSpPr>
      </xdr:nvSpPr>
      <xdr:spPr bwMode="auto">
        <a:xfrm>
          <a:off x="533400" y="647699"/>
          <a:ext cx="482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そのスキルは、現在の仕事で活かせていますか。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Q29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1</xdr:rowOff>
    </xdr:from>
    <xdr:to>
      <xdr:col>13</xdr:col>
      <xdr:colOff>761325</xdr:colOff>
      <xdr:row>45</xdr:row>
      <xdr:rowOff>266701</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6</xdr:row>
      <xdr:rowOff>41274</xdr:rowOff>
    </xdr:to>
    <xdr:sp macro="" textlink="">
      <xdr:nvSpPr>
        <xdr:cNvPr id="2" name="ACtitle"/>
        <xdr:cNvSpPr>
          <a:spLocks noChangeArrowheads="1"/>
        </xdr:cNvSpPr>
      </xdr:nvSpPr>
      <xdr:spPr bwMode="auto">
        <a:xfrm>
          <a:off x="533400" y="647699"/>
          <a:ext cx="508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そのスキルは、他の企業でも通用すると思いますか。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41</xdr:row>
      <xdr:rowOff>0</xdr:rowOff>
    </xdr:from>
    <xdr:to>
      <xdr:col>13</xdr:col>
      <xdr:colOff>761325</xdr:colOff>
      <xdr:row>51</xdr:row>
      <xdr:rowOff>161927</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246062</xdr:colOff>
      <xdr:row>6</xdr:row>
      <xdr:rowOff>41274</xdr:rowOff>
    </xdr:to>
    <xdr:sp macro="" textlink="">
      <xdr:nvSpPr>
        <xdr:cNvPr id="2" name="ACtitle"/>
        <xdr:cNvSpPr>
          <a:spLocks noChangeArrowheads="1"/>
        </xdr:cNvSpPr>
      </xdr:nvSpPr>
      <xdr:spPr bwMode="auto">
        <a:xfrm>
          <a:off x="533400" y="647699"/>
          <a:ext cx="736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あなたはこれからご自分のスキルを作ったり、深めたり、発展させたりしたいと思いますか。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1</xdr:rowOff>
    </xdr:from>
    <xdr:to>
      <xdr:col>13</xdr:col>
      <xdr:colOff>1113750</xdr:colOff>
      <xdr:row>45</xdr:row>
      <xdr:rowOff>247650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7</xdr:row>
      <xdr:rowOff>79374</xdr:rowOff>
    </xdr:to>
    <xdr:sp macro="" textlink="">
      <xdr:nvSpPr>
        <xdr:cNvPr id="2" name="ACtitle"/>
        <xdr:cNvSpPr>
          <a:spLocks noChangeArrowheads="1"/>
        </xdr:cNvSpPr>
      </xdr:nvSpPr>
      <xdr:spPr bwMode="auto">
        <a:xfrm>
          <a:off x="533400" y="647699"/>
          <a:ext cx="5461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あなたは、ご自身のことをスペシャリストだと思いますか。
それとも、ジェネラリストだと思いますか。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0</xdr:rowOff>
    </xdr:from>
    <xdr:to>
      <xdr:col>13</xdr:col>
      <xdr:colOff>1113750</xdr:colOff>
      <xdr:row>46</xdr:row>
      <xdr:rowOff>28575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15</xdr:col>
      <xdr:colOff>134937</xdr:colOff>
      <xdr:row>7</xdr:row>
      <xdr:rowOff>79374</xdr:rowOff>
    </xdr:to>
    <xdr:sp macro="" textlink="">
      <xdr:nvSpPr>
        <xdr:cNvPr id="2" name="ACtitle"/>
        <xdr:cNvSpPr>
          <a:spLocks noChangeArrowheads="1"/>
        </xdr:cNvSpPr>
      </xdr:nvSpPr>
      <xdr:spPr bwMode="auto">
        <a:xfrm>
          <a:off x="533400" y="647699"/>
          <a:ext cx="8255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SQ4 </a:t>
          </a:r>
          <a:r>
            <a:rPr lang="ja-JP" altLang="en-US" sz="1400" b="0" i="0" u="none" strike="noStrike" baseline="0">
              <a:solidFill>
                <a:srgbClr val="FFFFFF"/>
              </a:solidFill>
              <a:latin typeface="ＭＳ Ｐゴシック" panose="020B0600070205080204" pitchFamily="50" charset="-128"/>
            </a:rPr>
            <a:t>あなたがお勤めの以下それぞれの会社の社員数（パート、アルバイトを含む）をお知らせください。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現在お勤めの会社</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12</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SQ4S1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18</xdr:col>
      <xdr:colOff>282576</xdr:colOff>
      <xdr:row>27</xdr:row>
      <xdr:rowOff>1</xdr:rowOff>
    </xdr:from>
    <xdr:to>
      <xdr:col>29</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156369</xdr:colOff>
      <xdr:row>6</xdr:row>
      <xdr:rowOff>41274</xdr:rowOff>
    </xdr:to>
    <xdr:sp macro="" textlink="">
      <xdr:nvSpPr>
        <xdr:cNvPr id="2" name="ACtitle"/>
        <xdr:cNvSpPr>
          <a:spLocks noChangeArrowheads="1"/>
        </xdr:cNvSpPr>
      </xdr:nvSpPr>
      <xdr:spPr bwMode="auto">
        <a:xfrm>
          <a:off x="533400" y="647699"/>
          <a:ext cx="596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現在、あなたの役割は職場においてどの程度明確になっていますか。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1</xdr:rowOff>
    </xdr:from>
    <xdr:to>
      <xdr:col>13</xdr:col>
      <xdr:colOff>761325</xdr:colOff>
      <xdr:row>45</xdr:row>
      <xdr:rowOff>257175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6</xdr:col>
      <xdr:colOff>533399</xdr:colOff>
      <xdr:row>7</xdr:row>
      <xdr:rowOff>3174</xdr:rowOff>
    </xdr:to>
    <xdr:sp macro="" textlink="">
      <xdr:nvSpPr>
        <xdr:cNvPr id="2" name="ACtitle"/>
        <xdr:cNvSpPr>
          <a:spLocks noChangeArrowheads="1"/>
        </xdr:cNvSpPr>
      </xdr:nvSpPr>
      <xdr:spPr bwMode="auto">
        <a:xfrm>
          <a:off x="533399" y="571499"/>
          <a:ext cx="5715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あなたは、あなたの上司にどのような役割をしてほしいですか。
当てはまるものすべてを選んでください。</a:t>
          </a:r>
        </a:p>
      </xdr:txBody>
    </xdr:sp>
    <xdr:clientData/>
  </xdr:twoCellAnchor>
  <xdr:twoCellAnchor>
    <xdr:from>
      <xdr:col>4</xdr:col>
      <xdr:colOff>0</xdr:colOff>
      <xdr:row>13</xdr:row>
      <xdr:rowOff>38100</xdr:rowOff>
    </xdr:from>
    <xdr:to>
      <xdr:col>12</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118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200025</xdr:colOff>
      <xdr:row>45</xdr:row>
      <xdr:rowOff>95250</xdr:rowOff>
    </xdr:from>
    <xdr:to>
      <xdr:col>10</xdr:col>
      <xdr:colOff>313650</xdr:colOff>
      <xdr:row>92</xdr:row>
      <xdr:rowOff>114301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9</xdr:col>
      <xdr:colOff>428624</xdr:colOff>
      <xdr:row>7</xdr:row>
      <xdr:rowOff>3174</xdr:rowOff>
    </xdr:to>
    <xdr:sp macro="" textlink="">
      <xdr:nvSpPr>
        <xdr:cNvPr id="2" name="ACtitle"/>
        <xdr:cNvSpPr>
          <a:spLocks noChangeArrowheads="1"/>
        </xdr:cNvSpPr>
      </xdr:nvSpPr>
      <xdr:spPr bwMode="auto">
        <a:xfrm>
          <a:off x="533399" y="571499"/>
          <a:ext cx="5715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あなたが社外のネットワークで大切にしているものは何ですか。
当てはまるものをすべて選んでください。</a:t>
          </a:r>
        </a:p>
      </xdr:txBody>
    </xdr:sp>
    <xdr:clientData/>
  </xdr:twoCellAnchor>
  <xdr:twoCellAnchor>
    <xdr:from>
      <xdr:col>4</xdr:col>
      <xdr:colOff>0</xdr:colOff>
      <xdr:row>13</xdr:row>
      <xdr:rowOff>38100</xdr:rowOff>
    </xdr:from>
    <xdr:to>
      <xdr:col>14</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118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113625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8</xdr:col>
      <xdr:colOff>300830</xdr:colOff>
      <xdr:row>7</xdr:row>
      <xdr:rowOff>3174</xdr:rowOff>
    </xdr:to>
    <xdr:sp macro="" textlink="">
      <xdr:nvSpPr>
        <xdr:cNvPr id="2" name="ACtitle"/>
        <xdr:cNvSpPr>
          <a:spLocks noChangeArrowheads="1"/>
        </xdr:cNvSpPr>
      </xdr:nvSpPr>
      <xdr:spPr bwMode="auto">
        <a:xfrm>
          <a:off x="533399" y="571499"/>
          <a:ext cx="5080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外部のネットワークがない理由をお知らせください。
あてはまるものを全てお選びください。</a:t>
          </a:r>
        </a:p>
      </xdr:txBody>
    </xdr:sp>
    <xdr:clientData/>
  </xdr:twoCellAnchor>
  <xdr:twoCellAnchor>
    <xdr:from>
      <xdr:col>4</xdr:col>
      <xdr:colOff>0</xdr:colOff>
      <xdr:row>13</xdr:row>
      <xdr:rowOff>38100</xdr:rowOff>
    </xdr:from>
    <xdr:to>
      <xdr:col>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118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227925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仕事の質・職務内容</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499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0</xdr:rowOff>
    </xdr:from>
    <xdr:to>
      <xdr:col>13</xdr:col>
      <xdr:colOff>761325</xdr:colOff>
      <xdr:row>46</xdr:row>
      <xdr:rowOff>114299</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教育訓練の機会</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499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1905000</xdr:colOff>
      <xdr:row>40</xdr:row>
      <xdr:rowOff>123826</xdr:rowOff>
    </xdr:from>
    <xdr:to>
      <xdr:col>13</xdr:col>
      <xdr:colOff>713700</xdr:colOff>
      <xdr:row>46</xdr:row>
      <xdr:rowOff>66675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給与額</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499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1</xdr:rowOff>
    </xdr:from>
    <xdr:to>
      <xdr:col>13</xdr:col>
      <xdr:colOff>761325</xdr:colOff>
      <xdr:row>45</xdr:row>
      <xdr:rowOff>219075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上司から受ける援助や指示</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499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39</xdr:row>
      <xdr:rowOff>285749</xdr:rowOff>
    </xdr:from>
    <xdr:to>
      <xdr:col>13</xdr:col>
      <xdr:colOff>761325</xdr:colOff>
      <xdr:row>46</xdr:row>
      <xdr:rowOff>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同僚や部下とのコミュニケーション</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499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1</xdr:rowOff>
    </xdr:from>
    <xdr:to>
      <xdr:col>13</xdr:col>
      <xdr:colOff>761325</xdr:colOff>
      <xdr:row>45</xdr:row>
      <xdr:rowOff>180975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155575</xdr:colOff>
      <xdr:row>8</xdr:row>
      <xdr:rowOff>117474</xdr:rowOff>
    </xdr:to>
    <xdr:sp macro="" textlink="">
      <xdr:nvSpPr>
        <xdr:cNvPr id="2" name="ACtitle"/>
        <xdr:cNvSpPr>
          <a:spLocks noChangeArrowheads="1"/>
        </xdr:cNvSpPr>
      </xdr:nvSpPr>
      <xdr:spPr bwMode="auto">
        <a:xfrm>
          <a:off x="533400" y="647699"/>
          <a:ext cx="5461000" cy="10795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Q37 </a:t>
          </a:r>
          <a:r>
            <a:rPr lang="ja-JP" altLang="en-US" sz="1400" b="0" i="0" u="none" strike="noStrike" baseline="0">
              <a:solidFill>
                <a:srgbClr val="FFFFFF"/>
              </a:solidFill>
              <a:latin typeface="ＭＳ Ｐゴシック" panose="020B0600070205080204" pitchFamily="50" charset="-128"/>
            </a:rPr>
            <a:t>あなたの現在の満足度についておうかがいします。
それぞれについて当てはまるものをお知らせください。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仕事も含めた生活全般</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Q37S6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499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1</xdr:rowOff>
    </xdr:from>
    <xdr:to>
      <xdr:col>13</xdr:col>
      <xdr:colOff>761325</xdr:colOff>
      <xdr:row>45</xdr:row>
      <xdr:rowOff>209551</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15</xdr:col>
      <xdr:colOff>134937</xdr:colOff>
      <xdr:row>7</xdr:row>
      <xdr:rowOff>79374</xdr:rowOff>
    </xdr:to>
    <xdr:sp macro="" textlink="">
      <xdr:nvSpPr>
        <xdr:cNvPr id="2" name="ACtitle"/>
        <xdr:cNvSpPr>
          <a:spLocks noChangeArrowheads="1"/>
        </xdr:cNvSpPr>
      </xdr:nvSpPr>
      <xdr:spPr bwMode="auto">
        <a:xfrm>
          <a:off x="533400" y="647699"/>
          <a:ext cx="8255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SQ4 </a:t>
          </a:r>
          <a:r>
            <a:rPr lang="ja-JP" altLang="en-US" sz="1400" b="0" i="0" u="none" strike="noStrike" baseline="0">
              <a:solidFill>
                <a:srgbClr val="FFFFFF"/>
              </a:solidFill>
              <a:latin typeface="ＭＳ Ｐゴシック" panose="020B0600070205080204" pitchFamily="50" charset="-128"/>
            </a:rPr>
            <a:t>あなたがお勤めの以下それぞれの会社の社員数（パート、アルバイトを含む）をお知らせください。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歳当時にお勤めの会社</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12</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SQ4S2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18</xdr:col>
      <xdr:colOff>282576</xdr:colOff>
      <xdr:row>27</xdr:row>
      <xdr:rowOff>1</xdr:rowOff>
    </xdr:from>
    <xdr:to>
      <xdr:col>29</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1008062</xdr:colOff>
      <xdr:row>6</xdr:row>
      <xdr:rowOff>41274</xdr:rowOff>
    </xdr:to>
    <xdr:sp macro="" textlink="">
      <xdr:nvSpPr>
        <xdr:cNvPr id="2" name="ACtitle"/>
        <xdr:cNvSpPr>
          <a:spLocks noChangeArrowheads="1"/>
        </xdr:cNvSpPr>
      </xdr:nvSpPr>
      <xdr:spPr bwMode="auto">
        <a:xfrm>
          <a:off x="533400" y="647699"/>
          <a:ext cx="8128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職業生活で、あなたのモチベーションが最も高かった時と比べて現在のモチベーションはどの程度ですか。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0</xdr:rowOff>
    </xdr:from>
    <xdr:to>
      <xdr:col>13</xdr:col>
      <xdr:colOff>761325</xdr:colOff>
      <xdr:row>46</xdr:row>
      <xdr:rowOff>47625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10</xdr:col>
      <xdr:colOff>447674</xdr:colOff>
      <xdr:row>5</xdr:row>
      <xdr:rowOff>155574</xdr:rowOff>
    </xdr:to>
    <xdr:sp macro="" textlink="">
      <xdr:nvSpPr>
        <xdr:cNvPr id="2" name="ACtitle"/>
        <xdr:cNvSpPr>
          <a:spLocks noChangeArrowheads="1"/>
        </xdr:cNvSpPr>
      </xdr:nvSpPr>
      <xdr:spPr bwMode="auto">
        <a:xfrm>
          <a:off x="533399" y="571499"/>
          <a:ext cx="723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あなたの現在のモチベーションが高い理由としてあてはまるものをすべて選んでください。</a:t>
          </a:r>
        </a:p>
      </xdr:txBody>
    </xdr:sp>
    <xdr:clientData/>
  </xdr:twoCellAnchor>
  <xdr:twoCellAnchor>
    <xdr:from>
      <xdr:col>4</xdr:col>
      <xdr:colOff>0</xdr:colOff>
      <xdr:row>13</xdr:row>
      <xdr:rowOff>38100</xdr:rowOff>
    </xdr:from>
    <xdr:to>
      <xdr:col>19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Q39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3</xdr:col>
      <xdr:colOff>333375</xdr:colOff>
      <xdr:row>43</xdr:row>
      <xdr:rowOff>66675</xdr:rowOff>
    </xdr:from>
    <xdr:to>
      <xdr:col>14</xdr:col>
      <xdr:colOff>342225</xdr:colOff>
      <xdr:row>90</xdr:row>
      <xdr:rowOff>85726</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13</xdr:col>
      <xdr:colOff>44753</xdr:colOff>
      <xdr:row>5</xdr:row>
      <xdr:rowOff>155574</xdr:rowOff>
    </xdr:to>
    <xdr:sp macro="" textlink="">
      <xdr:nvSpPr>
        <xdr:cNvPr id="2" name="ACtitle"/>
        <xdr:cNvSpPr>
          <a:spLocks noChangeArrowheads="1"/>
        </xdr:cNvSpPr>
      </xdr:nvSpPr>
      <xdr:spPr bwMode="auto">
        <a:xfrm>
          <a:off x="533399" y="571499"/>
          <a:ext cx="774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あなたの現在のモチベーションが以前より低い理由として当てはまるものをすべて選んでください。</a:t>
          </a:r>
        </a:p>
      </xdr:txBody>
    </xdr:sp>
    <xdr:clientData/>
  </xdr:twoCellAnchor>
  <xdr:twoCellAnchor>
    <xdr:from>
      <xdr:col>4</xdr:col>
      <xdr:colOff>0</xdr:colOff>
      <xdr:row>13</xdr:row>
      <xdr:rowOff>38100</xdr:rowOff>
    </xdr:from>
    <xdr:to>
      <xdr:col>19</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Q40</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3881" y="4925219"/>
          <a:ext cx="1254919" cy="828675"/>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4</xdr:col>
      <xdr:colOff>0</xdr:colOff>
      <xdr:row>41</xdr:row>
      <xdr:rowOff>0</xdr:rowOff>
    </xdr:from>
    <xdr:to>
      <xdr:col>14</xdr:col>
      <xdr:colOff>361275</xdr:colOff>
      <xdr:row>88</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161925</xdr:colOff>
      <xdr:row>6</xdr:row>
      <xdr:rowOff>41274</xdr:rowOff>
    </xdr:to>
    <xdr:sp macro="" textlink="">
      <xdr:nvSpPr>
        <xdr:cNvPr id="2" name="ACtitle"/>
        <xdr:cNvSpPr>
          <a:spLocks noChangeArrowheads="1"/>
        </xdr:cNvSpPr>
      </xdr:nvSpPr>
      <xdr:spPr bwMode="auto">
        <a:xfrm>
          <a:off x="533400" y="647699"/>
          <a:ext cx="495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あなたは、現在、自分の力を発揮できていますか。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1933575</xdr:colOff>
      <xdr:row>40</xdr:row>
      <xdr:rowOff>38100</xdr:rowOff>
    </xdr:from>
    <xdr:to>
      <xdr:col>13</xdr:col>
      <xdr:colOff>742275</xdr:colOff>
      <xdr:row>45</xdr:row>
      <xdr:rowOff>219075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28575</xdr:colOff>
      <xdr:row>6</xdr:row>
      <xdr:rowOff>41274</xdr:rowOff>
    </xdr:to>
    <xdr:sp macro="" textlink="">
      <xdr:nvSpPr>
        <xdr:cNvPr id="2" name="ACtitle"/>
        <xdr:cNvSpPr>
          <a:spLocks noChangeArrowheads="1"/>
        </xdr:cNvSpPr>
      </xdr:nvSpPr>
      <xdr:spPr bwMode="auto">
        <a:xfrm>
          <a:off x="533400" y="647699"/>
          <a:ext cx="533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あなたは仕事を通じてどの程度達成感を感じていますか。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1</xdr:rowOff>
    </xdr:from>
    <xdr:to>
      <xdr:col>13</xdr:col>
      <xdr:colOff>761325</xdr:colOff>
      <xdr:row>45</xdr:row>
      <xdr:rowOff>266701</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295275</xdr:colOff>
      <xdr:row>6</xdr:row>
      <xdr:rowOff>41274</xdr:rowOff>
    </xdr:to>
    <xdr:sp macro="" textlink="">
      <xdr:nvSpPr>
        <xdr:cNvPr id="2" name="ACtitle"/>
        <xdr:cNvSpPr>
          <a:spLocks noChangeArrowheads="1"/>
        </xdr:cNvSpPr>
      </xdr:nvSpPr>
      <xdr:spPr bwMode="auto">
        <a:xfrm>
          <a:off x="533400" y="647699"/>
          <a:ext cx="457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あなたはご自身の健康に問題がありますか。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0</xdr:rowOff>
    </xdr:from>
    <xdr:to>
      <xdr:col>13</xdr:col>
      <xdr:colOff>761325</xdr:colOff>
      <xdr:row>50</xdr:row>
      <xdr:rowOff>161927</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6</xdr:row>
      <xdr:rowOff>41274</xdr:rowOff>
    </xdr:to>
    <xdr:sp macro="" textlink="">
      <xdr:nvSpPr>
        <xdr:cNvPr id="2" name="ACtitle"/>
        <xdr:cNvSpPr>
          <a:spLocks noChangeArrowheads="1"/>
        </xdr:cNvSpPr>
      </xdr:nvSpPr>
      <xdr:spPr bwMode="auto">
        <a:xfrm>
          <a:off x="533400" y="647699"/>
          <a:ext cx="508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あなたは現在介護（お仕事以外で）をしていますか。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0</xdr:rowOff>
    </xdr:from>
    <xdr:to>
      <xdr:col>10</xdr:col>
      <xdr:colOff>113625</xdr:colOff>
      <xdr:row>49</xdr:row>
      <xdr:rowOff>247653</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41275</xdr:colOff>
      <xdr:row>6</xdr:row>
      <xdr:rowOff>41274</xdr:rowOff>
    </xdr:to>
    <xdr:sp macro="" textlink="">
      <xdr:nvSpPr>
        <xdr:cNvPr id="2" name="ACtitle"/>
        <xdr:cNvSpPr>
          <a:spLocks noChangeArrowheads="1"/>
        </xdr:cNvSpPr>
      </xdr:nvSpPr>
      <xdr:spPr bwMode="auto">
        <a:xfrm>
          <a:off x="533400" y="647699"/>
          <a:ext cx="4318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あなたは現在、子育てをしていますか。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113625</xdr:colOff>
      <xdr:row>51</xdr:row>
      <xdr:rowOff>57152</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12</xdr:col>
      <xdr:colOff>400843</xdr:colOff>
      <xdr:row>6</xdr:row>
      <xdr:rowOff>41274</xdr:rowOff>
    </xdr:to>
    <xdr:sp macro="" textlink="">
      <xdr:nvSpPr>
        <xdr:cNvPr id="2" name="ACtitle"/>
        <xdr:cNvSpPr>
          <a:spLocks noChangeArrowheads="1"/>
        </xdr:cNvSpPr>
      </xdr:nvSpPr>
      <xdr:spPr bwMode="auto">
        <a:xfrm>
          <a:off x="533400" y="647699"/>
          <a:ext cx="6985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あなたは、これまで、子育てが仕事をする上での制約だと感じることがありましたか。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0</xdr:rowOff>
    </xdr:from>
    <xdr:to>
      <xdr:col>13</xdr:col>
      <xdr:colOff>1113750</xdr:colOff>
      <xdr:row>50</xdr:row>
      <xdr:rowOff>95252</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156369</xdr:colOff>
      <xdr:row>6</xdr:row>
      <xdr:rowOff>41274</xdr:rowOff>
    </xdr:to>
    <xdr:sp macro="" textlink="">
      <xdr:nvSpPr>
        <xdr:cNvPr id="2" name="ACtitle"/>
        <xdr:cNvSpPr>
          <a:spLocks noChangeArrowheads="1"/>
        </xdr:cNvSpPr>
      </xdr:nvSpPr>
      <xdr:spPr bwMode="auto">
        <a:xfrm>
          <a:off x="533400" y="647699"/>
          <a:ext cx="596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あなたは、子育ての負担が減り、現在思う存分仕事をしていますか。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0</xdr:rowOff>
    </xdr:from>
    <xdr:to>
      <xdr:col>10</xdr:col>
      <xdr:colOff>113625</xdr:colOff>
      <xdr:row>49</xdr:row>
      <xdr:rowOff>104778</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15</xdr:col>
      <xdr:colOff>134937</xdr:colOff>
      <xdr:row>7</xdr:row>
      <xdr:rowOff>79374</xdr:rowOff>
    </xdr:to>
    <xdr:sp macro="" textlink="">
      <xdr:nvSpPr>
        <xdr:cNvPr id="2" name="ACtitle"/>
        <xdr:cNvSpPr>
          <a:spLocks noChangeArrowheads="1"/>
        </xdr:cNvSpPr>
      </xdr:nvSpPr>
      <xdr:spPr bwMode="auto">
        <a:xfrm>
          <a:off x="533400" y="647699"/>
          <a:ext cx="8255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SQ5 </a:t>
          </a:r>
          <a:r>
            <a:rPr lang="ja-JP" altLang="en-US" sz="1400" b="0" i="0" u="none" strike="noStrike" baseline="0">
              <a:solidFill>
                <a:srgbClr val="FFFFFF"/>
              </a:solidFill>
              <a:latin typeface="ＭＳ Ｐゴシック" panose="020B0600070205080204" pitchFamily="50" charset="-128"/>
            </a:rPr>
            <a:t>あなたがお勤めの以下それぞれの会社の社員数（パート、アルバイトを含む）をお知らせください。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現在お勤めの会社</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12</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SQ5S1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18</xdr:col>
      <xdr:colOff>282576</xdr:colOff>
      <xdr:row>27</xdr:row>
      <xdr:rowOff>1</xdr:rowOff>
    </xdr:from>
    <xdr:to>
      <xdr:col>29</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113625</xdr:colOff>
      <xdr:row>47</xdr:row>
      <xdr:rowOff>28575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154781</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定年までお勤めの会社では、定年後再雇用の人材活用の方針が明確でしたか？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Q49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43</xdr:row>
      <xdr:rowOff>219075</xdr:rowOff>
    </xdr:from>
    <xdr:to>
      <xdr:col>14</xdr:col>
      <xdr:colOff>246975</xdr:colOff>
      <xdr:row>50</xdr:row>
      <xdr:rowOff>9527</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7</xdr:row>
      <xdr:rowOff>79374</xdr:rowOff>
    </xdr:to>
    <xdr:sp macro="" textlink="">
      <xdr:nvSpPr>
        <xdr:cNvPr id="2" name="ACtitle"/>
        <xdr:cNvSpPr>
          <a:spLocks noChangeArrowheads="1"/>
        </xdr:cNvSpPr>
      </xdr:nvSpPr>
      <xdr:spPr bwMode="auto">
        <a:xfrm>
          <a:off x="533400" y="647699"/>
          <a:ext cx="5080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Q50 </a:t>
          </a:r>
          <a:r>
            <a:rPr lang="ja-JP" altLang="en-US" sz="1400" b="0" i="0" u="none" strike="noStrike" baseline="0">
              <a:solidFill>
                <a:srgbClr val="FFFFFF"/>
              </a:solidFill>
              <a:latin typeface="ＭＳ Ｐゴシック" panose="020B0600070205080204" pitchFamily="50" charset="-128"/>
            </a:rPr>
            <a:t>その方針は以下のような方針ですか。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定年後再雇用の社員に活躍してほしいという方針</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Q50S2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1257299</xdr:colOff>
      <xdr:row>40</xdr:row>
      <xdr:rowOff>38100</xdr:rowOff>
    </xdr:from>
    <xdr:to>
      <xdr:col>12</xdr:col>
      <xdr:colOff>428625</xdr:colOff>
      <xdr:row>46</xdr:row>
      <xdr:rowOff>238126</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396875</xdr:colOff>
      <xdr:row>6</xdr:row>
      <xdr:rowOff>41274</xdr:rowOff>
    </xdr:to>
    <xdr:sp macro="" textlink="">
      <xdr:nvSpPr>
        <xdr:cNvPr id="2" name="ACtitle"/>
        <xdr:cNvSpPr>
          <a:spLocks noChangeArrowheads="1"/>
        </xdr:cNvSpPr>
      </xdr:nvSpPr>
      <xdr:spPr bwMode="auto">
        <a:xfrm>
          <a:off x="533400" y="647699"/>
          <a:ext cx="749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a:t>
          </a:r>
          <a:r>
            <a:rPr lang="en-US" altLang="ja-JP" sz="1400" b="0" i="0" u="none" strike="noStrike" baseline="0">
              <a:solidFill>
                <a:srgbClr val="FFFFFF"/>
              </a:solidFill>
              <a:latin typeface="ＭＳ Ｐゴシック" panose="020B0600070205080204" pitchFamily="50" charset="-128"/>
            </a:rPr>
            <a:t>45</a:t>
          </a:r>
          <a:r>
            <a:rPr lang="ja-JP" altLang="en-US" sz="1400" b="0" i="0" u="none" strike="noStrike" baseline="0">
              <a:solidFill>
                <a:srgbClr val="FFFFFF"/>
              </a:solidFill>
              <a:latin typeface="ＭＳ Ｐゴシック" panose="020B0600070205080204" pitchFamily="50" charset="-128"/>
            </a:rPr>
            <a:t>歳～</a:t>
          </a:r>
          <a:r>
            <a:rPr lang="en-US" altLang="ja-JP" sz="1400" b="0" i="0" u="none" strike="noStrike" baseline="0">
              <a:solidFill>
                <a:srgbClr val="FFFFFF"/>
              </a:solidFill>
              <a:latin typeface="ＭＳ Ｐゴシック" panose="020B0600070205080204" pitchFamily="50" charset="-128"/>
            </a:rPr>
            <a:t>55</a:t>
          </a:r>
          <a:r>
            <a:rPr lang="ja-JP" altLang="en-US" sz="1400" b="0" i="0" u="none" strike="noStrike" baseline="0">
              <a:solidFill>
                <a:srgbClr val="FFFFFF"/>
              </a:solidFill>
              <a:latin typeface="ＭＳ Ｐゴシック" panose="020B0600070205080204" pitchFamily="50" charset="-128"/>
            </a:rPr>
            <a:t>歳ぐらいの間にキャリアや定年に関する研修を受けたことがありますか。</a:t>
          </a:r>
        </a:p>
      </xdr:txBody>
    </xdr:sp>
    <xdr:clientData/>
  </xdr:twoCellAnchor>
  <xdr:twoCellAnchor>
    <xdr:from>
      <xdr:col>4</xdr:col>
      <xdr:colOff>0</xdr:colOff>
      <xdr:row>13</xdr:row>
      <xdr:rowOff>38100</xdr:rowOff>
    </xdr:from>
    <xdr:to>
      <xdr:col>10</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16</xdr:col>
      <xdr:colOff>282576</xdr:colOff>
      <xdr:row>27</xdr:row>
      <xdr:rowOff>1</xdr:rowOff>
    </xdr:from>
    <xdr:to>
      <xdr:col>27</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123825</xdr:colOff>
      <xdr:row>41</xdr:row>
      <xdr:rowOff>28575</xdr:rowOff>
    </xdr:from>
    <xdr:to>
      <xdr:col>14</xdr:col>
      <xdr:colOff>723225</xdr:colOff>
      <xdr:row>47</xdr:row>
      <xdr:rowOff>257174</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28575</xdr:colOff>
      <xdr:row>6</xdr:row>
      <xdr:rowOff>41274</xdr:rowOff>
    </xdr:to>
    <xdr:sp macro="" textlink="">
      <xdr:nvSpPr>
        <xdr:cNvPr id="2" name="ACtitle"/>
        <xdr:cNvSpPr>
          <a:spLocks noChangeArrowheads="1"/>
        </xdr:cNvSpPr>
      </xdr:nvSpPr>
      <xdr:spPr bwMode="auto">
        <a:xfrm>
          <a:off x="533400" y="647699"/>
          <a:ext cx="5334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その研修の内容は、あなたのニーズに合っていましたか。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0</xdr:rowOff>
    </xdr:from>
    <xdr:to>
      <xdr:col>13</xdr:col>
      <xdr:colOff>761325</xdr:colOff>
      <xdr:row>46</xdr:row>
      <xdr:rowOff>190500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1</xdr:col>
      <xdr:colOff>0</xdr:colOff>
      <xdr:row>15</xdr:row>
      <xdr:rowOff>0</xdr:rowOff>
    </xdr:from>
    <xdr:to>
      <xdr:col>9</xdr:col>
      <xdr:colOff>256500</xdr:colOff>
      <xdr:row>25</xdr:row>
      <xdr:rowOff>142875</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11</xdr:col>
      <xdr:colOff>169068</xdr:colOff>
      <xdr:row>7</xdr:row>
      <xdr:rowOff>3174</xdr:rowOff>
    </xdr:to>
    <xdr:sp macro="" textlink="">
      <xdr:nvSpPr>
        <xdr:cNvPr id="2" name="ACtitle"/>
        <xdr:cNvSpPr>
          <a:spLocks noChangeArrowheads="1"/>
        </xdr:cNvSpPr>
      </xdr:nvSpPr>
      <xdr:spPr bwMode="auto">
        <a:xfrm>
          <a:off x="533399" y="571499"/>
          <a:ext cx="6477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研修の内容について</a:t>
          </a:r>
          <a:r>
            <a:rPr lang="en-US" altLang="ja-JP" sz="1400" b="0" i="0" u="none" strike="noStrike" baseline="0">
              <a:solidFill>
                <a:srgbClr val="FFFFFF"/>
              </a:solidFill>
              <a:latin typeface="ＭＳ Ｐゴシック" panose="020B0600070205080204" pitchFamily="50" charset="-128"/>
            </a:rPr>
            <a:t>【【Q52</a:t>
          </a:r>
          <a:r>
            <a:rPr lang="ja-JP" altLang="en-US" sz="1400" b="0" i="0" u="none" strike="noStrike" baseline="0">
              <a:solidFill>
                <a:srgbClr val="FFFFFF"/>
              </a:solidFill>
              <a:latin typeface="ＭＳ Ｐゴシック" panose="020B0600070205080204" pitchFamily="50" charset="-128"/>
            </a:rPr>
            <a:t>の選択内容</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と回答した理由はなんですか。
当てはまるものすべてを選んでください。</a:t>
          </a:r>
        </a:p>
      </xdr:txBody>
    </xdr:sp>
    <xdr:clientData/>
  </xdr:twoCellAnchor>
  <xdr:twoCellAnchor>
    <xdr:from>
      <xdr:col>4</xdr:col>
      <xdr:colOff>0</xdr:colOff>
      <xdr:row>13</xdr:row>
      <xdr:rowOff>38100</xdr:rowOff>
    </xdr:from>
    <xdr:to>
      <xdr:col>13</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118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66675</xdr:colOff>
      <xdr:row>39</xdr:row>
      <xdr:rowOff>76200</xdr:rowOff>
    </xdr:from>
    <xdr:to>
      <xdr:col>10</xdr:col>
      <xdr:colOff>180300</xdr:colOff>
      <xdr:row>86</xdr:row>
      <xdr:rowOff>95251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11</xdr:col>
      <xdr:colOff>169068</xdr:colOff>
      <xdr:row>7</xdr:row>
      <xdr:rowOff>3174</xdr:rowOff>
    </xdr:to>
    <xdr:sp macro="" textlink="">
      <xdr:nvSpPr>
        <xdr:cNvPr id="2" name="ACtitle"/>
        <xdr:cNvSpPr>
          <a:spLocks noChangeArrowheads="1"/>
        </xdr:cNvSpPr>
      </xdr:nvSpPr>
      <xdr:spPr bwMode="auto">
        <a:xfrm>
          <a:off x="533399" y="571499"/>
          <a:ext cx="6477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研修の内容について</a:t>
          </a:r>
          <a:r>
            <a:rPr lang="en-US" altLang="ja-JP" sz="1400" b="0" i="0" u="none" strike="noStrike" baseline="0">
              <a:solidFill>
                <a:srgbClr val="FFFFFF"/>
              </a:solidFill>
              <a:latin typeface="ＭＳ Ｐゴシック" panose="020B0600070205080204" pitchFamily="50" charset="-128"/>
            </a:rPr>
            <a:t>【【Q52</a:t>
          </a:r>
          <a:r>
            <a:rPr lang="ja-JP" altLang="en-US" sz="1400" b="0" i="0" u="none" strike="noStrike" baseline="0">
              <a:solidFill>
                <a:srgbClr val="FFFFFF"/>
              </a:solidFill>
              <a:latin typeface="ＭＳ Ｐゴシック" panose="020B0600070205080204" pitchFamily="50" charset="-128"/>
            </a:rPr>
            <a:t>の選択内容</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と回答した理由はなんですか。
当てはまるものすべてを選んでください。</a:t>
          </a:r>
        </a:p>
      </xdr:txBody>
    </xdr:sp>
    <xdr:clientData/>
  </xdr:twoCellAnchor>
  <xdr:twoCellAnchor>
    <xdr:from>
      <xdr:col>4</xdr:col>
      <xdr:colOff>0</xdr:colOff>
      <xdr:row>13</xdr:row>
      <xdr:rowOff>38100</xdr:rowOff>
    </xdr:from>
    <xdr:to>
      <xdr:col>13</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Q54</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1181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113625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34925</xdr:colOff>
      <xdr:row>6</xdr:row>
      <xdr:rowOff>41274</xdr:rowOff>
    </xdr:to>
    <xdr:sp macro="" textlink="">
      <xdr:nvSpPr>
        <xdr:cNvPr id="2" name="ACtitle"/>
        <xdr:cNvSpPr>
          <a:spLocks noChangeArrowheads="1"/>
        </xdr:cNvSpPr>
      </xdr:nvSpPr>
      <xdr:spPr bwMode="auto">
        <a:xfrm>
          <a:off x="533400" y="647699"/>
          <a:ext cx="482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あなたは役職定年を経験したことがありますか。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39</xdr:row>
      <xdr:rowOff>0</xdr:rowOff>
    </xdr:from>
    <xdr:to>
      <xdr:col>8</xdr:col>
      <xdr:colOff>75525</xdr:colOff>
      <xdr:row>48</xdr:row>
      <xdr:rowOff>161927</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12</xdr:col>
      <xdr:colOff>419099</xdr:colOff>
      <xdr:row>5</xdr:row>
      <xdr:rowOff>155574</xdr:rowOff>
    </xdr:to>
    <xdr:sp macro="" textlink="">
      <xdr:nvSpPr>
        <xdr:cNvPr id="2" name="ACtitle"/>
        <xdr:cNvSpPr>
          <a:spLocks noChangeArrowheads="1"/>
        </xdr:cNvSpPr>
      </xdr:nvSpPr>
      <xdr:spPr bwMode="auto">
        <a:xfrm>
          <a:off x="533399" y="571499"/>
          <a:ext cx="723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役職定年について、お考えをお知らせください。当てはまるものすべてを選んでください。</a:t>
          </a: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113625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154781</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役職定年直前の年収を</a:t>
          </a:r>
          <a:r>
            <a:rPr lang="en-US" altLang="ja-JP" sz="1400" b="0" i="0" u="none" strike="noStrike" baseline="0">
              <a:solidFill>
                <a:srgbClr val="FFFFFF"/>
              </a:solidFill>
              <a:latin typeface="ＭＳ Ｐゴシック" panose="020B0600070205080204" pitchFamily="50" charset="-128"/>
            </a:rPr>
            <a:t>100</a:t>
          </a:r>
          <a:r>
            <a:rPr lang="ja-JP" altLang="en-US" sz="1400" b="0" i="0" u="none" strike="noStrike" baseline="0">
              <a:solidFill>
                <a:srgbClr val="FFFFFF"/>
              </a:solidFill>
              <a:latin typeface="ＭＳ Ｐゴシック" panose="020B0600070205080204" pitchFamily="50" charset="-128"/>
            </a:rPr>
            <a:t>％とした場合、現在の年収はどのくらいですか。</a:t>
          </a:r>
        </a:p>
      </xdr:txBody>
    </xdr:sp>
    <xdr:clientData/>
  </xdr:twoCellAnchor>
  <xdr:twoCellAnchor>
    <xdr:from>
      <xdr:col>4</xdr:col>
      <xdr:colOff>0</xdr:colOff>
      <xdr:row>13</xdr:row>
      <xdr:rowOff>38100</xdr:rowOff>
    </xdr:from>
    <xdr:to>
      <xdr:col>11</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Q58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17</xdr:col>
      <xdr:colOff>282576</xdr:colOff>
      <xdr:row>27</xdr:row>
      <xdr:rowOff>1</xdr:rowOff>
    </xdr:from>
    <xdr:to>
      <xdr:col>28</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40</xdr:row>
      <xdr:rowOff>0</xdr:rowOff>
    </xdr:from>
    <xdr:to>
      <xdr:col>14</xdr:col>
      <xdr:colOff>266025</xdr:colOff>
      <xdr:row>49</xdr:row>
      <xdr:rowOff>219077</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15</xdr:col>
      <xdr:colOff>134937</xdr:colOff>
      <xdr:row>7</xdr:row>
      <xdr:rowOff>79374</xdr:rowOff>
    </xdr:to>
    <xdr:sp macro="" textlink="">
      <xdr:nvSpPr>
        <xdr:cNvPr id="2" name="ACtitle"/>
        <xdr:cNvSpPr>
          <a:spLocks noChangeArrowheads="1"/>
        </xdr:cNvSpPr>
      </xdr:nvSpPr>
      <xdr:spPr bwMode="auto">
        <a:xfrm>
          <a:off x="533400" y="647699"/>
          <a:ext cx="8255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SQ5 </a:t>
          </a:r>
          <a:r>
            <a:rPr lang="ja-JP" altLang="en-US" sz="1400" b="0" i="0" u="none" strike="noStrike" baseline="0">
              <a:solidFill>
                <a:srgbClr val="FFFFFF"/>
              </a:solidFill>
              <a:latin typeface="ＭＳ Ｐゴシック" panose="020B0600070205080204" pitchFamily="50" charset="-128"/>
            </a:rPr>
            <a:t>あなたがお勤めの以下それぞれの会社の社員数（パート、アルバイトを含む）をお知らせください。
</a:t>
          </a:r>
          <a:r>
            <a:rPr lang="en-US" altLang="ja-JP" sz="1400" b="0" i="0" u="none" strike="noStrike" baseline="0">
              <a:solidFill>
                <a:srgbClr val="FFFFFF"/>
              </a:solidFill>
              <a:latin typeface="ＭＳ Ｐゴシック" panose="020B0600070205080204" pitchFamily="50" charset="-128"/>
            </a:rPr>
            <a:t>【50</a:t>
          </a:r>
          <a:r>
            <a:rPr lang="ja-JP" altLang="en-US" sz="1400" b="0" i="0" u="none" strike="noStrike" baseline="0">
              <a:solidFill>
                <a:srgbClr val="FFFFFF"/>
              </a:solidFill>
              <a:latin typeface="ＭＳ Ｐゴシック" panose="020B0600070205080204" pitchFamily="50" charset="-128"/>
            </a:rPr>
            <a:t>歳当時にお勤めの会社</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12</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SQ5S2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18</xdr:col>
      <xdr:colOff>282576</xdr:colOff>
      <xdr:row>27</xdr:row>
      <xdr:rowOff>1</xdr:rowOff>
    </xdr:from>
    <xdr:to>
      <xdr:col>29</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40</xdr:row>
      <xdr:rowOff>0</xdr:rowOff>
    </xdr:from>
    <xdr:to>
      <xdr:col>15</xdr:col>
      <xdr:colOff>104100</xdr:colOff>
      <xdr:row>46</xdr:row>
      <xdr:rowOff>142875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34925</xdr:colOff>
      <xdr:row>6</xdr:row>
      <xdr:rowOff>41274</xdr:rowOff>
    </xdr:to>
    <xdr:sp macro="" textlink="">
      <xdr:nvSpPr>
        <xdr:cNvPr id="2" name="ACtitle"/>
        <xdr:cNvSpPr>
          <a:spLocks noChangeArrowheads="1"/>
        </xdr:cNvSpPr>
      </xdr:nvSpPr>
      <xdr:spPr bwMode="auto">
        <a:xfrm>
          <a:off x="533400" y="647699"/>
          <a:ext cx="482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現在あなたはどのような働き方をしていますか。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Q65</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39</xdr:row>
      <xdr:rowOff>0</xdr:rowOff>
    </xdr:from>
    <xdr:to>
      <xdr:col>13</xdr:col>
      <xdr:colOff>761325</xdr:colOff>
      <xdr:row>44</xdr:row>
      <xdr:rowOff>238125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295275</xdr:colOff>
      <xdr:row>6</xdr:row>
      <xdr:rowOff>41274</xdr:rowOff>
    </xdr:to>
    <xdr:sp macro="" textlink="">
      <xdr:nvSpPr>
        <xdr:cNvPr id="2" name="ACtitle"/>
        <xdr:cNvSpPr>
          <a:spLocks noChangeArrowheads="1"/>
        </xdr:cNvSpPr>
      </xdr:nvSpPr>
      <xdr:spPr bwMode="auto">
        <a:xfrm>
          <a:off x="533400" y="647699"/>
          <a:ext cx="4572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定年後、仕事の分野に変化がありましたか。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Q66</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113625</xdr:colOff>
      <xdr:row>45</xdr:row>
      <xdr:rowOff>104775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161925</xdr:colOff>
      <xdr:row>6</xdr:row>
      <xdr:rowOff>41274</xdr:rowOff>
    </xdr:to>
    <xdr:sp macro="" textlink="">
      <xdr:nvSpPr>
        <xdr:cNvPr id="2" name="ACtitle"/>
        <xdr:cNvSpPr>
          <a:spLocks noChangeArrowheads="1"/>
        </xdr:cNvSpPr>
      </xdr:nvSpPr>
      <xdr:spPr bwMode="auto">
        <a:xfrm>
          <a:off x="533400" y="647699"/>
          <a:ext cx="4953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定年後、仕事の責任の重さに変化がありましたか。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Q67</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113625</xdr:colOff>
      <xdr:row>45</xdr:row>
      <xdr:rowOff>276225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8</xdr:col>
      <xdr:colOff>0</xdr:colOff>
      <xdr:row>7</xdr:row>
      <xdr:rowOff>0</xdr:rowOff>
    </xdr:from>
    <xdr:to>
      <xdr:col>13</xdr:col>
      <xdr:colOff>246975</xdr:colOff>
      <xdr:row>16</xdr:row>
      <xdr:rowOff>161925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7</xdr:col>
      <xdr:colOff>0</xdr:colOff>
      <xdr:row>10</xdr:row>
      <xdr:rowOff>1</xdr:rowOff>
    </xdr:from>
    <xdr:to>
      <xdr:col>12</xdr:col>
      <xdr:colOff>75525</xdr:colOff>
      <xdr:row>24</xdr:row>
      <xdr:rowOff>1</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7</xdr:col>
      <xdr:colOff>422275</xdr:colOff>
      <xdr:row>6</xdr:row>
      <xdr:rowOff>41274</xdr:rowOff>
    </xdr:to>
    <xdr:sp macro="" textlink="">
      <xdr:nvSpPr>
        <xdr:cNvPr id="2" name="ACtitle"/>
        <xdr:cNvSpPr>
          <a:spLocks noChangeArrowheads="1"/>
        </xdr:cNvSpPr>
      </xdr:nvSpPr>
      <xdr:spPr bwMode="auto">
        <a:xfrm>
          <a:off x="533400" y="647699"/>
          <a:ext cx="4699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定年後、仕事の難しさに変化がありましたか。</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Q68</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113625</xdr:colOff>
      <xdr:row>45</xdr:row>
      <xdr:rowOff>266700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8</xdr:col>
      <xdr:colOff>288925</xdr:colOff>
      <xdr:row>6</xdr:row>
      <xdr:rowOff>41274</xdr:rowOff>
    </xdr:to>
    <xdr:sp macro="" textlink="">
      <xdr:nvSpPr>
        <xdr:cNvPr id="2" name="ACtitle"/>
        <xdr:cNvSpPr>
          <a:spLocks noChangeArrowheads="1"/>
        </xdr:cNvSpPr>
      </xdr:nvSpPr>
      <xdr:spPr bwMode="auto">
        <a:xfrm>
          <a:off x="533400" y="647699"/>
          <a:ext cx="5080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あなたは現在、どの程度やりがいを感じていますか。</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Q69</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0</xdr:rowOff>
    </xdr:from>
    <xdr:to>
      <xdr:col>10</xdr:col>
      <xdr:colOff>113625</xdr:colOff>
      <xdr:row>45</xdr:row>
      <xdr:rowOff>85725</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533399</xdr:colOff>
      <xdr:row>2</xdr:row>
      <xdr:rowOff>104774</xdr:rowOff>
    </xdr:from>
    <xdr:to>
      <xdr:col>11</xdr:col>
      <xdr:colOff>296068</xdr:colOff>
      <xdr:row>9</xdr:row>
      <xdr:rowOff>79374</xdr:rowOff>
    </xdr:to>
    <xdr:sp macro="" textlink="">
      <xdr:nvSpPr>
        <xdr:cNvPr id="2" name="ACtitle"/>
        <xdr:cNvSpPr>
          <a:spLocks noChangeArrowheads="1"/>
        </xdr:cNvSpPr>
      </xdr:nvSpPr>
      <xdr:spPr bwMode="auto">
        <a:xfrm>
          <a:off x="533399" y="571499"/>
          <a:ext cx="6604000" cy="13081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Q70 </a:t>
          </a:r>
          <a:r>
            <a:rPr lang="ja-JP" altLang="en-US" sz="1400" b="0" i="0" u="none" strike="noStrike" baseline="0">
              <a:solidFill>
                <a:srgbClr val="FFFFFF"/>
              </a:solidFill>
              <a:latin typeface="ＭＳ Ｐゴシック" panose="020B0600070205080204" pitchFamily="50" charset="-128"/>
            </a:rPr>
            <a:t>あなたは定年後も仕事をするための準備をしていますか。
すでに定年されている方は、定年前に準備をしていたことをお知らせください。
当てはまるものすべてを選んでください。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定年前に、定年後も仕事をするために準備していたこと</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15</xdr:col>
      <xdr:colOff>66675</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Q70S2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689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xdr:col>
      <xdr:colOff>0</xdr:colOff>
      <xdr:row>40</xdr:row>
      <xdr:rowOff>0</xdr:rowOff>
    </xdr:from>
    <xdr:to>
      <xdr:col>10</xdr:col>
      <xdr:colOff>113625</xdr:colOff>
      <xdr:row>87</xdr:row>
      <xdr:rowOff>19051</xdr:rowOff>
    </xdr:to>
    <xdr:graphicFrame macro="">
      <xdr:nvGraphicFramePr>
        <xdr:cNvPr id="25" name="グラフ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10</xdr:col>
      <xdr:colOff>285750</xdr:colOff>
      <xdr:row>6</xdr:row>
      <xdr:rowOff>41274</xdr:rowOff>
    </xdr:to>
    <xdr:sp macro="" textlink="">
      <xdr:nvSpPr>
        <xdr:cNvPr id="2" name="ACtitle"/>
        <xdr:cNvSpPr>
          <a:spLocks noChangeArrowheads="1"/>
        </xdr:cNvSpPr>
      </xdr:nvSpPr>
      <xdr:spPr bwMode="auto">
        <a:xfrm>
          <a:off x="533400" y="647699"/>
          <a:ext cx="6096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定年直前の年収を</a:t>
          </a:r>
          <a:r>
            <a:rPr lang="en-US" altLang="ja-JP" sz="1400" b="0" i="0" u="none" strike="noStrike" baseline="0">
              <a:solidFill>
                <a:srgbClr val="FFFFFF"/>
              </a:solidFill>
              <a:latin typeface="ＭＳ Ｐゴシック" panose="020B0600070205080204" pitchFamily="50" charset="-128"/>
            </a:rPr>
            <a:t>100</a:t>
          </a:r>
          <a:r>
            <a:rPr lang="ja-JP" altLang="en-US" sz="1400" b="0" i="0" u="none" strike="noStrike" baseline="0">
              <a:solidFill>
                <a:srgbClr val="FFFFFF"/>
              </a:solidFill>
              <a:latin typeface="ＭＳ Ｐゴシック" panose="020B0600070205080204" pitchFamily="50" charset="-128"/>
            </a:rPr>
            <a:t>％とした場合、今の年収はどのくらいですか。</a:t>
          </a:r>
        </a:p>
      </xdr:txBody>
    </xdr:sp>
    <xdr:clientData/>
  </xdr:twoCellAnchor>
  <xdr:twoCellAnchor>
    <xdr:from>
      <xdr:col>4</xdr:col>
      <xdr:colOff>0</xdr:colOff>
      <xdr:row>13</xdr:row>
      <xdr:rowOff>38100</xdr:rowOff>
    </xdr:from>
    <xdr:to>
      <xdr:col>11</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17</xdr:col>
      <xdr:colOff>282576</xdr:colOff>
      <xdr:row>27</xdr:row>
      <xdr:rowOff>1</xdr:rowOff>
    </xdr:from>
    <xdr:to>
      <xdr:col>28</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285749</xdr:rowOff>
    </xdr:from>
    <xdr:to>
      <xdr:col>10</xdr:col>
      <xdr:colOff>113625</xdr:colOff>
      <xdr:row>45</xdr:row>
      <xdr:rowOff>228600</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13</xdr:col>
      <xdr:colOff>500062</xdr:colOff>
      <xdr:row>7</xdr:row>
      <xdr:rowOff>79374</xdr:rowOff>
    </xdr:to>
    <xdr:sp macro="" textlink="">
      <xdr:nvSpPr>
        <xdr:cNvPr id="2" name="ACtitle"/>
        <xdr:cNvSpPr>
          <a:spLocks noChangeArrowheads="1"/>
        </xdr:cNvSpPr>
      </xdr:nvSpPr>
      <xdr:spPr bwMode="auto">
        <a:xfrm>
          <a:off x="533400" y="647699"/>
          <a:ext cx="7620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あなたがお勤めの会社では定年後の再雇用者には評価があり、処遇に反映されていますか？
すでに定年されている方は、現在ご自身に評価があり、処遇に反映されているかをお答え下さい。</a:t>
          </a:r>
        </a:p>
      </xdr:txBody>
    </xdr:sp>
    <xdr:clientData/>
  </xdr:twoCellAnchor>
  <xdr:twoCellAnchor>
    <xdr:from>
      <xdr:col>4</xdr:col>
      <xdr:colOff>0</xdr:colOff>
      <xdr:row>13</xdr:row>
      <xdr:rowOff>38100</xdr:rowOff>
    </xdr:from>
    <xdr:to>
      <xdr:col>9</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Q72</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15</xdr:col>
      <xdr:colOff>282576</xdr:colOff>
      <xdr:row>27</xdr:row>
      <xdr:rowOff>1</xdr:rowOff>
    </xdr:from>
    <xdr:to>
      <xdr:col>26</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40</xdr:row>
      <xdr:rowOff>285749</xdr:rowOff>
    </xdr:from>
    <xdr:to>
      <xdr:col>10</xdr:col>
      <xdr:colOff>113625</xdr:colOff>
      <xdr:row>46</xdr:row>
      <xdr:rowOff>161924</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9</xdr:col>
      <xdr:colOff>287337</xdr:colOff>
      <xdr:row>7</xdr:row>
      <xdr:rowOff>79374</xdr:rowOff>
    </xdr:to>
    <xdr:sp macro="" textlink="">
      <xdr:nvSpPr>
        <xdr:cNvPr id="2" name="ACtitle"/>
        <xdr:cNvSpPr>
          <a:spLocks noChangeArrowheads="1"/>
        </xdr:cNvSpPr>
      </xdr:nvSpPr>
      <xdr:spPr bwMode="auto">
        <a:xfrm>
          <a:off x="533400" y="647699"/>
          <a:ext cx="5588000" cy="8509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en-US" altLang="ja-JP" sz="1400" b="0" i="0" u="none" strike="noStrike" baseline="0">
              <a:solidFill>
                <a:srgbClr val="FFFFFF"/>
              </a:solidFill>
              <a:latin typeface="ＭＳ Ｐゴシック" panose="020B0600070205080204" pitchFamily="50" charset="-128"/>
            </a:rPr>
            <a:t>SQ7 </a:t>
          </a:r>
          <a:r>
            <a:rPr lang="ja-JP" altLang="en-US" sz="1400" b="0" i="0" u="none" strike="noStrike" baseline="0">
              <a:solidFill>
                <a:srgbClr val="FFFFFF"/>
              </a:solidFill>
              <a:latin typeface="ＭＳ Ｐゴシック" panose="020B0600070205080204" pitchFamily="50" charset="-128"/>
            </a:rPr>
            <a:t>あなたの以下それぞれの仕事の種類をお選び下さい。
</a:t>
          </a:r>
          <a:r>
            <a:rPr lang="en-US" altLang="ja-JP" sz="1400" b="0" i="0" u="none" strike="noStrike" baseline="0">
              <a:solidFill>
                <a:srgbClr val="FFFFFF"/>
              </a:solidFill>
              <a:latin typeface="ＭＳ Ｐゴシック" panose="020B0600070205080204" pitchFamily="50" charset="-128"/>
            </a:rPr>
            <a:t>【</a:t>
          </a:r>
          <a:r>
            <a:rPr lang="ja-JP" altLang="en-US" sz="1400" b="0" i="0" u="none" strike="noStrike" baseline="0">
              <a:solidFill>
                <a:srgbClr val="FFFFFF"/>
              </a:solidFill>
              <a:latin typeface="ＭＳ Ｐゴシック" panose="020B0600070205080204" pitchFamily="50" charset="-128"/>
            </a:rPr>
            <a:t>現在お勤めの会社</a:t>
          </a:r>
          <a:r>
            <a:rPr lang="en-US" altLang="ja-JP" sz="1400" b="0" i="0" u="none" strike="noStrike" baseline="0">
              <a:solidFill>
                <a:srgbClr val="FFFFFF"/>
              </a:solidFill>
              <a:latin typeface="ＭＳ Ｐゴシック" panose="020B0600070205080204" pitchFamily="50" charset="-128"/>
            </a:rPr>
            <a:t>】</a:t>
          </a:r>
          <a:endParaRPr lang="ja-JP" altLang="en-US" sz="1400" b="0" i="0" u="none" strike="noStrike" baseline="0">
            <a:solidFill>
              <a:srgbClr val="FFFFFF"/>
            </a:solidFill>
            <a:latin typeface="ＭＳ Ｐゴシック" panose="020B0600070205080204" pitchFamily="50" charset="-128"/>
          </a:endParaRPr>
        </a:p>
      </xdr:txBody>
    </xdr:sp>
    <xdr:clientData/>
  </xdr:twoCellAnchor>
  <xdr:twoCellAnchor>
    <xdr:from>
      <xdr:col>4</xdr:col>
      <xdr:colOff>0</xdr:colOff>
      <xdr:row>13</xdr:row>
      <xdr:rowOff>38100</xdr:rowOff>
    </xdr:from>
    <xdr:to>
      <xdr:col>17</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2</xdr:col>
      <xdr:colOff>333375</xdr:colOff>
      <xdr:row>2</xdr:row>
      <xdr:rowOff>171450</xdr:rowOff>
    </xdr:to>
    <xdr:sp macro="" textlink="">
      <xdr:nvSpPr>
        <xdr:cNvPr id="4" name="ACitem"/>
        <xdr:cNvSpPr>
          <a:spLocks noChangeArrowheads="1"/>
        </xdr:cNvSpPr>
      </xdr:nvSpPr>
      <xdr:spPr bwMode="auto">
        <a:xfrm>
          <a:off x="66675" y="228600"/>
          <a:ext cx="1333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SQ7S1</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5308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23</xdr:col>
      <xdr:colOff>282576</xdr:colOff>
      <xdr:row>27</xdr:row>
      <xdr:rowOff>1</xdr:rowOff>
    </xdr:from>
    <xdr:to>
      <xdr:col>34</xdr:col>
      <xdr:colOff>127001</xdr:colOff>
      <xdr:row>33</xdr:row>
      <xdr:rowOff>254001</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39</xdr:row>
      <xdr:rowOff>285749</xdr:rowOff>
    </xdr:from>
    <xdr:to>
      <xdr:col>14</xdr:col>
      <xdr:colOff>361275</xdr:colOff>
      <xdr:row>49</xdr:row>
      <xdr:rowOff>47624</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0.xml><?xml version="1.0" encoding="utf-8"?>
<xdr:wsDr xmlns:xdr="http://schemas.openxmlformats.org/drawingml/2006/spreadsheetDrawing" xmlns:a="http://schemas.openxmlformats.org/drawingml/2006/main">
  <xdr:twoCellAnchor editAs="oneCell">
    <xdr:from>
      <xdr:col>1</xdr:col>
      <xdr:colOff>0</xdr:colOff>
      <xdr:row>2</xdr:row>
      <xdr:rowOff>180974</xdr:rowOff>
    </xdr:from>
    <xdr:to>
      <xdr:col>11</xdr:col>
      <xdr:colOff>404812</xdr:colOff>
      <xdr:row>6</xdr:row>
      <xdr:rowOff>41274</xdr:rowOff>
    </xdr:to>
    <xdr:sp macro="" textlink="">
      <xdr:nvSpPr>
        <xdr:cNvPr id="2" name="ACtitle"/>
        <xdr:cNvSpPr>
          <a:spLocks noChangeArrowheads="1"/>
        </xdr:cNvSpPr>
      </xdr:nvSpPr>
      <xdr:spPr bwMode="auto">
        <a:xfrm>
          <a:off x="533400" y="647699"/>
          <a:ext cx="6477000" cy="622300"/>
        </a:xfrm>
        <a:prstGeom prst="roundRect">
          <a:avLst>
            <a:gd name="adj" fmla="val 16667"/>
          </a:avLst>
        </a:prstGeom>
        <a:solidFill>
          <a:srgbClr val="0070C0"/>
        </a:solidFill>
        <a:ln>
          <a:noFill/>
        </a:ln>
        <a:extLst>
          <a:ext uri="{91240B29-F687-4F45-9708-019B960494DF}">
            <a14:hiddenLine xmlns:a14="http://schemas.microsoft.com/office/drawing/2010/main" w="9525">
              <a:solidFill>
                <a:srgbClr val="000000"/>
              </a:solidFill>
              <a:round/>
              <a:headEnd/>
              <a:tailEnd/>
            </a14:hiddenLine>
          </a:ext>
        </a:extLst>
      </xdr:spPr>
      <xdr:txBody>
        <a:bodyPr lIns="63500" tIns="38100" rIns="63500" bIns="38100" anchor="ctr"/>
        <a:lstStyle/>
        <a:p>
          <a:r>
            <a:rPr lang="ja-JP" altLang="en-US" sz="1400" b="0" i="0" u="none" strike="noStrike" baseline="0">
              <a:solidFill>
                <a:srgbClr val="FFFFFF"/>
              </a:solidFill>
              <a:latin typeface="ＭＳ Ｐゴシック" panose="020B0600070205080204" pitchFamily="50" charset="-128"/>
            </a:rPr>
            <a:t>定年後再雇用者の評価について、あなたのお考えに近いものをお選び下さい。</a:t>
          </a:r>
        </a:p>
      </xdr:txBody>
    </xdr:sp>
    <xdr:clientData/>
  </xdr:twoCellAnchor>
  <xdr:twoCellAnchor>
    <xdr:from>
      <xdr:col>4</xdr:col>
      <xdr:colOff>0</xdr:colOff>
      <xdr:row>13</xdr:row>
      <xdr:rowOff>38100</xdr:rowOff>
    </xdr:from>
    <xdr:to>
      <xdr:col>8</xdr:col>
      <xdr:colOff>152400</xdr:colOff>
      <xdr:row>27</xdr:row>
      <xdr:rowOff>152400</xdr:rowOff>
    </xdr:to>
    <xdr:graphicFrame macro="">
      <xdr:nvGraphicFramePr>
        <xdr:cNvPr id="3" name="Graph_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66675</xdr:colOff>
      <xdr:row>0</xdr:row>
      <xdr:rowOff>228600</xdr:rowOff>
    </xdr:from>
    <xdr:to>
      <xdr:col>1</xdr:col>
      <xdr:colOff>485775</xdr:colOff>
      <xdr:row>2</xdr:row>
      <xdr:rowOff>171450</xdr:rowOff>
    </xdr:to>
    <xdr:sp macro="" textlink="">
      <xdr:nvSpPr>
        <xdr:cNvPr id="4" name="ACitem"/>
        <xdr:cNvSpPr>
          <a:spLocks noChangeArrowheads="1"/>
        </xdr:cNvSpPr>
      </xdr:nvSpPr>
      <xdr:spPr bwMode="auto">
        <a:xfrm>
          <a:off x="66675" y="228600"/>
          <a:ext cx="952500" cy="409575"/>
        </a:xfrm>
        <a:prstGeom prst="roundRect">
          <a:avLst>
            <a:gd name="adj" fmla="val 16667"/>
          </a:avLst>
        </a:prstGeom>
        <a:solidFill>
          <a:srgbClr val="FFFFFF"/>
        </a:solidFill>
        <a:ln w="38100">
          <a:solidFill>
            <a:srgbClr val="0070C0"/>
          </a:solidFill>
          <a:round/>
          <a:headEnd/>
          <a:tailEnd/>
        </a:ln>
      </xdr:spPr>
      <xdr:txBody>
        <a:bodyPr/>
        <a:lstStyle/>
        <a:p>
          <a:r>
            <a:rPr lang="en-US" altLang="ja-JP" sz="1800" b="0" i="0" u="none" strike="noStrike" baseline="0">
              <a:solidFill>
                <a:srgbClr val="000000"/>
              </a:solidFill>
              <a:latin typeface="Lucida Sans Unicode" panose="020B0602030504020204" pitchFamily="34" charset="0"/>
            </a:rPr>
            <a:t>Q73</a:t>
          </a:r>
          <a:endParaRPr lang="ja-JP" altLang="en-US" sz="1800" b="0" i="0" u="none" strike="noStrike" baseline="0">
            <a:solidFill>
              <a:srgbClr val="000000"/>
            </a:solidFill>
            <a:latin typeface="Lucida Sans Unicode" panose="020B0602030504020204" pitchFamily="34" charset="0"/>
          </a:endParaRPr>
        </a:p>
      </xdr:txBody>
    </xdr:sp>
    <xdr:clientData/>
  </xdr:twoCellAnchor>
  <xdr:twoCellAnchor editAs="absolute">
    <xdr:from>
      <xdr:col>1</xdr:col>
      <xdr:colOff>38100</xdr:colOff>
      <xdr:row>27</xdr:row>
      <xdr:rowOff>841375</xdr:rowOff>
    </xdr:from>
    <xdr:to>
      <xdr:col>2</xdr:col>
      <xdr:colOff>757237</xdr:colOff>
      <xdr:row>28</xdr:row>
      <xdr:rowOff>26988</xdr:rowOff>
    </xdr:to>
    <xdr:grpSp>
      <xdr:nvGrpSpPr>
        <xdr:cNvPr id="6" name="Obj_Diff_P2M2"/>
        <xdr:cNvGrpSpPr>
          <a:grpSpLocks/>
        </xdr:cNvGrpSpPr>
      </xdr:nvGrpSpPr>
      <xdr:grpSpPr bwMode="auto">
        <a:xfrm>
          <a:off x="571500" y="4927600"/>
          <a:ext cx="1252537" cy="833438"/>
          <a:chOff x="168" y="135"/>
          <a:chExt cx="132" cy="87"/>
        </a:xfrm>
      </xdr:grpSpPr>
      <xdr:sp macro="" textlink="">
        <xdr:nvSpPr>
          <xdr:cNvPr id="7" name="テキストRanking"/>
          <xdr:cNvSpPr txBox="1">
            <a:spLocks noChangeArrowheads="1"/>
          </xdr:cNvSpPr>
        </xdr:nvSpPr>
        <xdr:spPr bwMode="auto">
          <a:xfrm>
            <a:off x="168" y="135"/>
            <a:ext cx="132" cy="87"/>
          </a:xfrm>
          <a:prstGeom prst="rect">
            <a:avLst/>
          </a:prstGeom>
          <a:solidFill>
            <a:srgbClr val="FFFFFF"/>
          </a:solidFill>
          <a:ln w="9525" cap="rnd">
            <a:solidFill>
              <a:srgbClr val="A6A6A6"/>
            </a:solidFill>
            <a:prstDash val="sysDot"/>
            <a:miter lim="800000"/>
            <a:headEnd/>
            <a:tailEnd/>
          </a:ln>
        </xdr:spPr>
        <xdr:txBody>
          <a:bodyPr vertOverflow="clip" wrap="square" lIns="90000" tIns="46800" rIns="72000" bIns="46800" anchor="t" upright="1"/>
          <a:lstStyle/>
          <a:p>
            <a:pPr algn="l" rtl="0">
              <a:defRPr sz="1000"/>
            </a:pPr>
            <a:r>
              <a:rPr lang="en-US" altLang="ja-JP" sz="850" b="0" i="0" strike="noStrike">
                <a:solidFill>
                  <a:srgbClr val="000000"/>
                </a:solidFill>
                <a:latin typeface="ＭＳ Ｐゴシック"/>
                <a:ea typeface="ＭＳ Ｐゴシック"/>
              </a:rPr>
              <a:t>[</a:t>
            </a:r>
            <a:r>
              <a:rPr lang="ja-JP" altLang="en-US" sz="850" b="0" i="0" strike="noStrike">
                <a:solidFill>
                  <a:srgbClr val="000000"/>
                </a:solidFill>
                <a:latin typeface="ＭＳ Ｐゴシック"/>
                <a:ea typeface="ＭＳ Ｐゴシック"/>
              </a:rPr>
              <a:t>比率の差</a:t>
            </a:r>
            <a:r>
              <a:rPr lang="en-US" altLang="ja-JP" sz="850" b="0" i="0" strike="noStrike">
                <a:solidFill>
                  <a:srgbClr val="000000"/>
                </a:solidFill>
                <a:latin typeface="ＭＳ Ｐゴシック"/>
                <a:ea typeface="ＭＳ Ｐゴシック"/>
              </a:rPr>
              <a:t>]</a:t>
            </a:r>
          </a:p>
        </xdr:txBody>
      </xdr:sp>
      <xdr:sp macro="" textlink="">
        <xdr:nvSpPr>
          <xdr:cNvPr id="8" name="比率_Plus10"/>
          <xdr:cNvSpPr>
            <a:spLocks noChangeArrowheads="1"/>
          </xdr:cNvSpPr>
        </xdr:nvSpPr>
        <xdr:spPr bwMode="auto">
          <a:xfrm>
            <a:off x="174" y="156"/>
            <a:ext cx="27" cy="13"/>
          </a:xfrm>
          <a:prstGeom prst="rect">
            <a:avLst/>
          </a:prstGeom>
          <a:solidFill>
            <a:srgbClr val="DA9694"/>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比率_Plus10"/>
          <xdr:cNvSpPr>
            <a:spLocks noChangeArrowheads="1"/>
          </xdr:cNvSpPr>
        </xdr:nvSpPr>
        <xdr:spPr bwMode="auto">
          <a:xfrm>
            <a:off x="201" y="155"/>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0" name="比率_Plus10"/>
          <xdr:cNvSpPr>
            <a:spLocks noChangeArrowheads="1" noTextEdit="1"/>
          </xdr:cNvSpPr>
        </xdr:nvSpPr>
        <xdr:spPr bwMode="auto">
          <a:xfrm>
            <a:off x="232" y="155"/>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41FBDF63-CC0F-4B42-A933-0820FA020E86}"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11" name="比率_Plus10"/>
          <xdr:cNvSpPr>
            <a:spLocks noChangeArrowheads="1"/>
          </xdr:cNvSpPr>
        </xdr:nvSpPr>
        <xdr:spPr bwMode="auto">
          <a:xfrm>
            <a:off x="258" y="155"/>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2" name="比率_Plus10"/>
          <xdr:cNvSpPr>
            <a:spLocks noChangeArrowheads="1"/>
          </xdr:cNvSpPr>
        </xdr:nvSpPr>
        <xdr:spPr bwMode="auto">
          <a:xfrm>
            <a:off x="174" y="172"/>
            <a:ext cx="27" cy="13"/>
          </a:xfrm>
          <a:prstGeom prst="rect">
            <a:avLst/>
          </a:prstGeom>
          <a:solidFill>
            <a:srgbClr val="F2DCDB"/>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比率_Plus10"/>
          <xdr:cNvSpPr>
            <a:spLocks noChangeArrowheads="1"/>
          </xdr:cNvSpPr>
        </xdr:nvSpPr>
        <xdr:spPr bwMode="auto">
          <a:xfrm>
            <a:off x="201" y="171"/>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4" name="比率_Plus10"/>
          <xdr:cNvSpPr>
            <a:spLocks noChangeArrowheads="1" noTextEdit="1"/>
          </xdr:cNvSpPr>
        </xdr:nvSpPr>
        <xdr:spPr bwMode="auto">
          <a:xfrm>
            <a:off x="232" y="171"/>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A3AC121B-3358-4EC6-813D-87554E7F0C20}"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5" name="比率_Plus10"/>
          <xdr:cNvSpPr>
            <a:spLocks noChangeArrowheads="1"/>
          </xdr:cNvSpPr>
        </xdr:nvSpPr>
        <xdr:spPr bwMode="auto">
          <a:xfrm>
            <a:off x="258" y="171"/>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16" name="比率_Plus10"/>
          <xdr:cNvSpPr>
            <a:spLocks noChangeArrowheads="1"/>
          </xdr:cNvSpPr>
        </xdr:nvSpPr>
        <xdr:spPr bwMode="auto">
          <a:xfrm>
            <a:off x="174" y="189"/>
            <a:ext cx="27" cy="13"/>
          </a:xfrm>
          <a:prstGeom prst="rect">
            <a:avLst/>
          </a:prstGeom>
          <a:solidFill>
            <a:srgbClr val="DCE6F1"/>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7" name="比率_Plus10"/>
          <xdr:cNvSpPr>
            <a:spLocks noChangeArrowheads="1"/>
          </xdr:cNvSpPr>
        </xdr:nvSpPr>
        <xdr:spPr bwMode="auto">
          <a:xfrm>
            <a:off x="201" y="188"/>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18" name="比率_Plus10"/>
          <xdr:cNvSpPr>
            <a:spLocks noChangeArrowheads="1" noTextEdit="1"/>
          </xdr:cNvSpPr>
        </xdr:nvSpPr>
        <xdr:spPr bwMode="auto">
          <a:xfrm>
            <a:off x="232" y="188"/>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85CABCD3-58C2-4F12-9C59-FABEDD065327}" type="TxLink">
              <a:rPr lang="en-US" altLang="ja-JP" sz="800" b="0" i="0" strike="noStrike">
                <a:solidFill>
                  <a:srgbClr val="000000"/>
                </a:solidFill>
                <a:latin typeface="ＭＳ Ｐゴシック"/>
                <a:ea typeface="ＭＳ Ｐゴシック"/>
              </a:rPr>
              <a:pPr algn="r" rtl="0">
                <a:defRPr sz="1000"/>
              </a:pPr>
              <a:t>-5 </a:t>
            </a:fld>
            <a:endParaRPr lang="en-US" altLang="ja-JP" sz="800" b="0" i="0" strike="noStrike">
              <a:solidFill>
                <a:srgbClr val="000000"/>
              </a:solidFill>
              <a:latin typeface="ＭＳ Ｐゴシック"/>
              <a:ea typeface="ＭＳ Ｐゴシック"/>
            </a:endParaRPr>
          </a:p>
        </xdr:txBody>
      </xdr:sp>
      <xdr:sp macro="" textlink="">
        <xdr:nvSpPr>
          <xdr:cNvPr id="19" name="比率_Plus10"/>
          <xdr:cNvSpPr>
            <a:spLocks noChangeArrowheads="1"/>
          </xdr:cNvSpPr>
        </xdr:nvSpPr>
        <xdr:spPr bwMode="auto">
          <a:xfrm>
            <a:off x="258" y="188"/>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sp macro="" textlink="">
        <xdr:nvSpPr>
          <xdr:cNvPr id="20" name="比率_Plus10"/>
          <xdr:cNvSpPr>
            <a:spLocks noChangeArrowheads="1"/>
          </xdr:cNvSpPr>
        </xdr:nvSpPr>
        <xdr:spPr bwMode="auto">
          <a:xfrm>
            <a:off x="174" y="205"/>
            <a:ext cx="27" cy="13"/>
          </a:xfrm>
          <a:prstGeom prst="rect">
            <a:avLst/>
          </a:prstGeom>
          <a:solidFill>
            <a:srgbClr val="95B3D7"/>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比率_Plus10"/>
          <xdr:cNvSpPr>
            <a:spLocks noChangeArrowheads="1"/>
          </xdr:cNvSpPr>
        </xdr:nvSpPr>
        <xdr:spPr bwMode="auto">
          <a:xfrm>
            <a:off x="201" y="204"/>
            <a:ext cx="32" cy="1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ja-JP" altLang="en-US" sz="800" b="0" i="0" strike="noStrike">
                <a:solidFill>
                  <a:srgbClr val="000000"/>
                </a:solidFill>
                <a:latin typeface="ＭＳ Ｐゴシック"/>
                <a:ea typeface="ＭＳ Ｐゴシック"/>
              </a:rPr>
              <a:t>全体</a:t>
            </a:r>
          </a:p>
        </xdr:txBody>
      </xdr:sp>
      <xdr:sp macro="" textlink="#REF!">
        <xdr:nvSpPr>
          <xdr:cNvPr id="22" name="比率_Plus10"/>
          <xdr:cNvSpPr>
            <a:spLocks noChangeArrowheads="1" noTextEdit="1"/>
          </xdr:cNvSpPr>
        </xdr:nvSpPr>
        <xdr:spPr bwMode="auto">
          <a:xfrm>
            <a:off x="232" y="204"/>
            <a:ext cx="27" cy="15"/>
          </a:xfrm>
          <a:prstGeom prst="rect">
            <a:avLst/>
          </a:prstGeom>
          <a:solidFill>
            <a:srgbClr val="FFFFFF"/>
          </a:solidFill>
          <a:ln w="9525">
            <a:noFill/>
            <a:miter lim="800000"/>
            <a:headEnd/>
            <a:tailEnd/>
          </a:ln>
        </xdr:spPr>
        <xdr:txBody>
          <a:bodyPr vertOverflow="clip" wrap="square" lIns="0" tIns="18288" rIns="27432" bIns="0" anchor="t" upright="1"/>
          <a:lstStyle/>
          <a:p>
            <a:pPr algn="r" rtl="0">
              <a:defRPr sz="1000"/>
            </a:pPr>
            <a:fld id="{2D778E92-A6AF-4C4B-B045-F2760D5D016E}" type="TxLink">
              <a:rPr lang="en-US" altLang="ja-JP" sz="800" b="0" i="0" strike="noStrike">
                <a:solidFill>
                  <a:srgbClr val="000000"/>
                </a:solidFill>
                <a:latin typeface="ＭＳ Ｐゴシック"/>
                <a:ea typeface="ＭＳ Ｐゴシック"/>
              </a:rPr>
              <a:pPr algn="r" rtl="0">
                <a:defRPr sz="1000"/>
              </a:pPr>
              <a:t>-10 </a:t>
            </a:fld>
            <a:endParaRPr lang="en-US" altLang="ja-JP" sz="800" b="0" i="0" strike="noStrike">
              <a:solidFill>
                <a:srgbClr val="000000"/>
              </a:solidFill>
              <a:latin typeface="ＭＳ Ｐゴシック"/>
              <a:ea typeface="ＭＳ Ｐゴシック"/>
            </a:endParaRPr>
          </a:p>
        </xdr:txBody>
      </xdr:sp>
      <xdr:sp macro="" textlink="">
        <xdr:nvSpPr>
          <xdr:cNvPr id="23" name="比率_Plus10"/>
          <xdr:cNvSpPr>
            <a:spLocks noChangeArrowheads="1"/>
          </xdr:cNvSpPr>
        </xdr:nvSpPr>
        <xdr:spPr bwMode="auto">
          <a:xfrm>
            <a:off x="258" y="204"/>
            <a:ext cx="39" cy="15"/>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ゴシック"/>
                <a:ea typeface="ＭＳ Ｐゴシック"/>
              </a:rPr>
              <a:t>ﾎﾟｲﾝﾄ</a:t>
            </a:r>
          </a:p>
        </xdr:txBody>
      </xdr:sp>
    </xdr:grpSp>
    <xdr:clientData/>
  </xdr:twoCellAnchor>
  <xdr:twoCellAnchor editAs="absolute">
    <xdr:from>
      <xdr:col>1</xdr:col>
      <xdr:colOff>38100</xdr:colOff>
      <xdr:row>27</xdr:row>
      <xdr:rowOff>600075</xdr:rowOff>
    </xdr:from>
    <xdr:to>
      <xdr:col>2</xdr:col>
      <xdr:colOff>728662</xdr:colOff>
      <xdr:row>27</xdr:row>
      <xdr:rowOff>771525</xdr:rowOff>
    </xdr:to>
    <xdr:sp macro="" textlink="">
      <xdr:nvSpPr>
        <xdr:cNvPr id="24" name="Obj_Attention_Txt"/>
        <xdr:cNvSpPr txBox="1">
          <a:spLocks noChangeArrowheads="1"/>
        </xdr:cNvSpPr>
      </xdr:nvSpPr>
      <xdr:spPr bwMode="auto">
        <a:xfrm>
          <a:off x="571500" y="5829300"/>
          <a:ext cx="1223962" cy="171450"/>
        </a:xfrm>
        <a:prstGeom prst="rect">
          <a:avLst/>
        </a:prstGeom>
        <a:noFill/>
        <a:ln w="9525">
          <a:noFill/>
          <a:miter lim="800000"/>
          <a:headEnd/>
          <a:tailEnd/>
        </a:ln>
      </xdr:spPr>
      <xdr:txBody>
        <a:bodyPr vertOverflow="clip" wrap="square" lIns="27432" tIns="18288" rIns="0" bIns="0" anchor="t" upright="1"/>
        <a:lstStyle/>
        <a:p>
          <a:pPr algn="l" rtl="0">
            <a:defRPr sz="1000"/>
          </a:pPr>
          <a:r>
            <a:rPr lang="en-US" altLang="ja-JP" sz="850" b="0" i="0" strike="noStrike">
              <a:solidFill>
                <a:srgbClr val="000000"/>
              </a:solidFill>
              <a:latin typeface="ＭＳ ゴシック"/>
              <a:ea typeface="ＭＳ ゴシック"/>
            </a:rPr>
            <a:t>n=30</a:t>
          </a:r>
          <a:r>
            <a:rPr lang="ja-JP" altLang="en-US" sz="850" b="0" i="0" strike="noStrike">
              <a:solidFill>
                <a:srgbClr val="000000"/>
              </a:solidFill>
              <a:latin typeface="ＭＳ ゴシック"/>
              <a:ea typeface="ＭＳ ゴシック"/>
            </a:rPr>
            <a:t>以上の場合</a:t>
          </a:r>
        </a:p>
      </xdr:txBody>
    </xdr:sp>
    <xdr:clientData/>
  </xdr:twoCellAnchor>
  <xdr:twoCellAnchor>
    <xdr:from>
      <xdr:col>14</xdr:col>
      <xdr:colOff>282576</xdr:colOff>
      <xdr:row>27</xdr:row>
      <xdr:rowOff>1</xdr:rowOff>
    </xdr:from>
    <xdr:to>
      <xdr:col>25</xdr:col>
      <xdr:colOff>127001</xdr:colOff>
      <xdr:row>33</xdr:row>
      <xdr:rowOff>0</xdr:rowOff>
    </xdr:to>
    <xdr:graphicFrame macro="">
      <xdr:nvGraphicFramePr>
        <xdr:cNvPr id="25" name="グラフ 2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39</xdr:row>
      <xdr:rowOff>285749</xdr:rowOff>
    </xdr:from>
    <xdr:to>
      <xdr:col>10</xdr:col>
      <xdr:colOff>113625</xdr:colOff>
      <xdr:row>46</xdr:row>
      <xdr:rowOff>123824</xdr:rowOff>
    </xdr:to>
    <xdr:graphicFrame macro="">
      <xdr:nvGraphicFramePr>
        <xdr:cNvPr id="26" name="グラフ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360000" tIns="46800" rIns="90000" bIns="4680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360000" tIns="46800" rIns="90000" bIns="4680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drawing" Target="../drawings/drawing83.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84.xml"/></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3.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4.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5.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W51"/>
  <sheetViews>
    <sheetView tabSelected="1" zoomScaleNormal="100" workbookViewId="0">
      <selection activeCell="C41" sqref="C41"/>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6" width="3.375" customWidth="1"/>
    <col min="17" max="17" width="7" customWidth="1"/>
    <col min="18" max="18" width="25.625" customWidth="1"/>
    <col min="19" max="19" width="4.625" customWidth="1"/>
    <col min="20" max="20" width="5.375" customWidth="1"/>
    <col min="21" max="29" width="5.25" customWidth="1"/>
    <col min="30" max="36" width="5.375" customWidth="1"/>
    <col min="37" max="127" width="5.25" customWidth="1"/>
  </cols>
  <sheetData>
    <row r="1" spans="2:127" s="1" customFormat="1" ht="21.75" customHeight="1" x14ac:dyDescent="0.15">
      <c r="B1" s="15"/>
      <c r="C1" s="16"/>
      <c r="D1" s="2"/>
      <c r="E1" s="13"/>
      <c r="F1" s="4"/>
      <c r="G1" s="4"/>
      <c r="H1" s="4"/>
      <c r="I1" s="4"/>
      <c r="J1" s="4"/>
      <c r="K1" s="4"/>
      <c r="L1" s="4"/>
      <c r="M1" s="4"/>
      <c r="N1" s="4"/>
      <c r="O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row>
    <row r="2" spans="2:127" s="1" customFormat="1" ht="15" customHeight="1" x14ac:dyDescent="0.15">
      <c r="B2" s="15"/>
      <c r="C2" s="16"/>
      <c r="D2" s="2"/>
      <c r="E2" s="13"/>
      <c r="F2" s="4"/>
      <c r="G2" s="4"/>
      <c r="H2" s="4"/>
      <c r="I2" s="4"/>
      <c r="J2" s="4"/>
      <c r="K2" s="4"/>
      <c r="L2" s="4"/>
      <c r="M2" s="4"/>
      <c r="N2" s="4"/>
      <c r="O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row>
    <row r="3" spans="2:127" s="1" customFormat="1" ht="15" customHeight="1" x14ac:dyDescent="0.15">
      <c r="B3" s="15"/>
      <c r="C3" s="16"/>
      <c r="D3" s="2"/>
      <c r="E3" s="13"/>
      <c r="F3" s="4"/>
      <c r="G3" s="4"/>
      <c r="H3" s="4"/>
      <c r="I3" s="4"/>
      <c r="J3" s="4"/>
      <c r="K3" s="4"/>
      <c r="L3" s="4"/>
      <c r="M3" s="4"/>
      <c r="N3" s="4"/>
      <c r="O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row>
    <row r="4" spans="2:127" s="1" customFormat="1" ht="15" customHeight="1" x14ac:dyDescent="0.15">
      <c r="B4" s="15"/>
      <c r="C4" s="16"/>
      <c r="D4" s="2"/>
      <c r="E4" s="13"/>
      <c r="F4" s="4"/>
      <c r="G4" s="4"/>
      <c r="H4" s="4"/>
      <c r="I4" s="4"/>
      <c r="J4" s="4"/>
      <c r="K4" s="4"/>
      <c r="L4" s="4"/>
      <c r="M4" s="4"/>
      <c r="N4" s="4"/>
      <c r="O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row>
    <row r="5" spans="2:127" s="1" customFormat="1" ht="15" customHeight="1" x14ac:dyDescent="0.15">
      <c r="B5" s="15"/>
      <c r="C5" s="16"/>
      <c r="D5" s="2"/>
      <c r="E5" s="13"/>
      <c r="F5" s="4"/>
      <c r="G5" s="4"/>
      <c r="H5" s="4"/>
      <c r="I5" s="4"/>
      <c r="J5" s="4"/>
      <c r="K5" s="4"/>
      <c r="L5" s="4"/>
      <c r="M5" s="4"/>
      <c r="N5" s="4"/>
      <c r="O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row>
    <row r="6" spans="2:127" s="1" customFormat="1" ht="15" customHeight="1" x14ac:dyDescent="0.15">
      <c r="B6" s="15"/>
      <c r="C6" s="16"/>
      <c r="D6" s="2"/>
      <c r="E6" s="13"/>
      <c r="F6" s="4"/>
      <c r="G6" s="4"/>
      <c r="H6" s="4"/>
      <c r="I6" s="4"/>
      <c r="J6" s="4"/>
      <c r="K6" s="4"/>
      <c r="L6" s="4"/>
      <c r="M6" s="4"/>
      <c r="N6" s="4"/>
      <c r="O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row>
    <row r="7" spans="2:127" s="1" customFormat="1" ht="15" customHeight="1" x14ac:dyDescent="0.15">
      <c r="B7" s="15"/>
      <c r="C7" s="16"/>
      <c r="D7" s="2"/>
      <c r="E7" s="13"/>
      <c r="F7" s="4"/>
      <c r="G7" s="4"/>
      <c r="H7" s="4"/>
      <c r="I7" s="4"/>
      <c r="J7" s="4"/>
      <c r="K7" s="4"/>
      <c r="L7" s="4"/>
      <c r="M7" s="4"/>
      <c r="N7" s="4"/>
      <c r="O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row>
    <row r="8" spans="2:127" s="1" customFormat="1" ht="15" hidden="1" customHeight="1" x14ac:dyDescent="0.15">
      <c r="B8" s="15"/>
      <c r="C8" s="16"/>
      <c r="D8" s="2"/>
      <c r="E8" s="13"/>
      <c r="F8" s="4"/>
      <c r="G8" s="4"/>
      <c r="H8" s="4"/>
      <c r="I8" s="4"/>
      <c r="J8" s="4"/>
      <c r="K8" s="4"/>
      <c r="L8" s="4"/>
      <c r="M8" s="4"/>
      <c r="N8" s="4"/>
      <c r="O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row>
    <row r="9" spans="2:127" s="1" customFormat="1" ht="15" hidden="1" customHeight="1" x14ac:dyDescent="0.15">
      <c r="B9" s="15"/>
      <c r="C9" s="16"/>
      <c r="D9" s="2"/>
      <c r="E9" s="13"/>
      <c r="F9" s="4"/>
      <c r="G9" s="4"/>
      <c r="H9" s="4"/>
      <c r="I9" s="4"/>
      <c r="J9" s="4"/>
      <c r="K9" s="4"/>
      <c r="L9" s="4"/>
      <c r="M9" s="4"/>
      <c r="N9" s="4"/>
      <c r="O9" s="4"/>
      <c r="P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row>
    <row r="10" spans="2:127" s="1" customFormat="1" ht="15" hidden="1" customHeight="1" x14ac:dyDescent="0.15">
      <c r="B10" s="15"/>
      <c r="C10" s="16"/>
      <c r="D10" s="5"/>
      <c r="E10" s="12"/>
      <c r="F10" s="4"/>
      <c r="G10" s="4"/>
      <c r="H10" s="4"/>
      <c r="I10" s="4"/>
      <c r="J10" s="4"/>
      <c r="K10" s="4"/>
      <c r="L10" s="4"/>
      <c r="M10" s="4"/>
      <c r="N10" s="4"/>
      <c r="O10" s="4"/>
      <c r="P10" s="3"/>
      <c r="T10" s="4"/>
      <c r="U10" s="4"/>
      <c r="V10" s="4"/>
      <c r="W10" s="4"/>
      <c r="X10" s="4"/>
      <c r="Y10" s="4"/>
      <c r="Z10" s="4"/>
      <c r="AA10" s="4"/>
      <c r="AB10" s="4"/>
      <c r="AC10" s="3"/>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row>
    <row r="11" spans="2:127" s="1" customFormat="1" ht="15" hidden="1" customHeight="1" x14ac:dyDescent="0.15">
      <c r="B11" s="15"/>
      <c r="C11" s="16"/>
      <c r="D11" s="5"/>
      <c r="E11" s="12"/>
      <c r="F11" s="4"/>
      <c r="G11" s="4"/>
      <c r="H11" s="4"/>
      <c r="I11" s="4"/>
      <c r="J11" s="4"/>
      <c r="K11" s="4"/>
      <c r="L11" s="4"/>
      <c r="M11" s="4"/>
      <c r="N11" s="4"/>
      <c r="O11" s="4"/>
      <c r="P11" s="6"/>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row>
    <row r="12" spans="2:127" s="1" customFormat="1" ht="15" hidden="1" customHeight="1" x14ac:dyDescent="0.15">
      <c r="B12" s="15"/>
      <c r="C12" s="16"/>
      <c r="D12" s="5"/>
      <c r="E12" s="12"/>
      <c r="F12" s="4"/>
      <c r="G12" s="4"/>
      <c r="H12" s="4"/>
      <c r="I12" s="4"/>
      <c r="J12" s="4"/>
      <c r="K12" s="4"/>
      <c r="L12" s="4"/>
      <c r="M12" s="4"/>
      <c r="N12" s="4"/>
      <c r="O12" s="4"/>
      <c r="P12" s="6"/>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row>
    <row r="13" spans="2:127" s="1" customFormat="1" ht="15" hidden="1" customHeight="1" x14ac:dyDescent="0.15">
      <c r="B13" s="15"/>
      <c r="C13" s="16"/>
      <c r="D13" s="5"/>
      <c r="E13" s="12"/>
      <c r="F13" s="4"/>
      <c r="G13" s="4"/>
      <c r="H13" s="4"/>
      <c r="I13" s="4"/>
      <c r="J13" s="4"/>
      <c r="K13" s="4"/>
      <c r="L13" s="4"/>
      <c r="M13" s="4"/>
      <c r="N13" s="4"/>
      <c r="O13" s="4"/>
      <c r="P13" s="6"/>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row>
    <row r="14" spans="2:127" s="1" customFormat="1" ht="15" customHeight="1" x14ac:dyDescent="0.15">
      <c r="B14" s="15"/>
      <c r="C14" s="16"/>
      <c r="D14" s="5"/>
      <c r="E14" s="12"/>
      <c r="F14" s="4"/>
      <c r="G14" s="4"/>
      <c r="H14" s="4"/>
      <c r="I14" s="4"/>
      <c r="J14" s="4"/>
      <c r="K14" s="4"/>
      <c r="L14" s="4"/>
      <c r="M14" s="4"/>
      <c r="N14" s="4"/>
      <c r="O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row>
    <row r="15" spans="2:127" s="1" customFormat="1" ht="15" customHeight="1" x14ac:dyDescent="0.15">
      <c r="B15" s="15"/>
      <c r="C15" s="16"/>
      <c r="D15" s="5"/>
      <c r="E15" s="12"/>
      <c r="F15" s="4"/>
      <c r="G15" s="4"/>
      <c r="H15" s="4"/>
      <c r="I15" s="4"/>
      <c r="J15" s="4"/>
      <c r="K15" s="4"/>
      <c r="L15" s="4"/>
      <c r="M15" s="4"/>
      <c r="N15" s="4"/>
      <c r="O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row>
    <row r="16" spans="2:127" s="1" customFormat="1" ht="15" customHeight="1" x14ac:dyDescent="0.15">
      <c r="B16" s="15"/>
      <c r="C16" s="16"/>
      <c r="D16" s="5"/>
      <c r="E16" s="12"/>
      <c r="F16" s="4"/>
      <c r="G16" s="4"/>
      <c r="H16" s="4"/>
      <c r="I16" s="4"/>
      <c r="J16" s="4"/>
      <c r="K16" s="4"/>
      <c r="L16" s="4"/>
      <c r="M16" s="4"/>
      <c r="N16" s="4"/>
      <c r="O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row>
    <row r="17" spans="2:127" s="1" customFormat="1" ht="15" customHeight="1" x14ac:dyDescent="0.15">
      <c r="B17" s="15"/>
      <c r="C17" s="16"/>
      <c r="D17" s="5"/>
      <c r="E17" s="12"/>
      <c r="F17" s="4"/>
      <c r="G17" s="4"/>
      <c r="H17" s="4"/>
      <c r="I17" s="4"/>
      <c r="J17" s="4"/>
      <c r="K17" s="4"/>
      <c r="L17" s="4"/>
      <c r="M17" s="4"/>
      <c r="N17" s="4"/>
      <c r="O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row>
    <row r="18" spans="2:127" s="1" customFormat="1" ht="15" customHeight="1" x14ac:dyDescent="0.15">
      <c r="B18" s="15"/>
      <c r="C18" s="16"/>
      <c r="D18" s="5"/>
      <c r="E18" s="12"/>
      <c r="F18" s="4"/>
      <c r="G18" s="4"/>
      <c r="H18" s="4"/>
      <c r="I18" s="4"/>
      <c r="J18" s="4"/>
      <c r="K18" s="4"/>
      <c r="L18" s="4"/>
      <c r="M18" s="4"/>
      <c r="N18" s="4"/>
      <c r="O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row>
    <row r="19" spans="2:127" s="1" customFormat="1" ht="15" customHeight="1" x14ac:dyDescent="0.15">
      <c r="B19" s="15"/>
      <c r="C19" s="16"/>
      <c r="D19" s="5"/>
      <c r="E19" s="12"/>
      <c r="F19" s="4"/>
      <c r="G19" s="4"/>
      <c r="H19" s="4"/>
      <c r="I19" s="4"/>
      <c r="J19" s="4"/>
      <c r="K19" s="4"/>
      <c r="L19" s="4"/>
      <c r="M19" s="4"/>
      <c r="N19" s="4"/>
      <c r="O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row>
    <row r="20" spans="2:127" s="1" customFormat="1" ht="15" customHeight="1" x14ac:dyDescent="0.15">
      <c r="B20" s="15"/>
      <c r="C20" s="16"/>
      <c r="D20" s="5"/>
      <c r="E20" s="12"/>
      <c r="F20" s="4"/>
      <c r="G20" s="4"/>
      <c r="H20" s="4"/>
      <c r="I20" s="4"/>
      <c r="J20" s="4"/>
      <c r="K20" s="4"/>
      <c r="L20" s="4"/>
      <c r="M20" s="4"/>
      <c r="N20" s="4"/>
      <c r="O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row>
    <row r="21" spans="2:127" s="1" customFormat="1" ht="15" customHeight="1" x14ac:dyDescent="0.15">
      <c r="B21" s="15"/>
      <c r="C21" s="16"/>
      <c r="D21" s="5"/>
      <c r="E21" s="12"/>
      <c r="F21" s="4"/>
      <c r="G21" s="4"/>
      <c r="H21" s="4"/>
      <c r="I21" s="4"/>
      <c r="J21" s="4"/>
      <c r="K21" s="4"/>
      <c r="L21" s="4"/>
      <c r="M21" s="4"/>
      <c r="N21" s="4"/>
      <c r="O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row>
    <row r="22" spans="2:127" s="1" customFormat="1" ht="15" customHeight="1" x14ac:dyDescent="0.15">
      <c r="B22" s="15"/>
      <c r="C22" s="16"/>
      <c r="D22" s="5"/>
      <c r="E22" s="12"/>
      <c r="F22" s="4"/>
      <c r="G22" s="4"/>
      <c r="H22" s="4"/>
      <c r="I22" s="4"/>
      <c r="J22" s="4"/>
      <c r="K22" s="4"/>
      <c r="L22" s="4"/>
      <c r="M22" s="4"/>
      <c r="N22" s="4"/>
      <c r="O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row>
    <row r="23" spans="2:127" s="1" customFormat="1" ht="15" customHeight="1" x14ac:dyDescent="0.15">
      <c r="B23" s="15"/>
      <c r="C23" s="16"/>
      <c r="D23" s="5"/>
      <c r="E23" s="12"/>
      <c r="F23" s="4"/>
      <c r="G23" s="4"/>
      <c r="H23" s="4"/>
      <c r="I23" s="4"/>
      <c r="J23" s="4"/>
      <c r="K23" s="4"/>
      <c r="L23" s="4"/>
      <c r="M23" s="4"/>
      <c r="N23" s="4"/>
      <c r="O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row>
    <row r="24" spans="2:127" s="1" customFormat="1" ht="15" customHeight="1" x14ac:dyDescent="0.15">
      <c r="B24" s="15"/>
      <c r="C24" s="16"/>
      <c r="D24" s="5"/>
      <c r="E24" s="12"/>
      <c r="F24" s="4"/>
      <c r="G24" s="4"/>
      <c r="H24" s="4"/>
      <c r="I24" s="4"/>
      <c r="J24" s="4"/>
      <c r="K24" s="4"/>
      <c r="L24" s="4"/>
      <c r="M24" s="4"/>
      <c r="N24" s="4"/>
      <c r="O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row>
    <row r="25" spans="2:127" s="1" customFormat="1" ht="15" customHeight="1" x14ac:dyDescent="0.15">
      <c r="B25" s="15"/>
      <c r="C25" s="16"/>
      <c r="D25" s="5"/>
      <c r="E25" s="12"/>
      <c r="F25" s="4"/>
      <c r="G25" s="4"/>
      <c r="H25" s="4"/>
      <c r="I25" s="4"/>
      <c r="J25" s="4"/>
      <c r="K25" s="4"/>
      <c r="L25" s="4"/>
      <c r="M25" s="4"/>
      <c r="N25" s="4"/>
      <c r="O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row>
    <row r="26" spans="2:127" s="1" customFormat="1" ht="15" customHeight="1" x14ac:dyDescent="0.15">
      <c r="B26" s="15"/>
      <c r="C26" s="16"/>
      <c r="D26" s="5"/>
      <c r="E26" s="12"/>
      <c r="F26" s="4"/>
      <c r="G26" s="4"/>
      <c r="H26" s="4"/>
      <c r="I26" s="4"/>
      <c r="J26" s="4"/>
      <c r="K26" s="4"/>
      <c r="L26" s="4"/>
      <c r="M26" s="4"/>
      <c r="N26" s="4"/>
      <c r="O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row>
    <row r="27" spans="2:127" s="1" customFormat="1" ht="15" customHeight="1" x14ac:dyDescent="0.15">
      <c r="B27" s="20"/>
      <c r="C27" s="20"/>
      <c r="D27" s="47"/>
      <c r="E27" s="34"/>
      <c r="F27" s="10"/>
      <c r="G27" s="10"/>
      <c r="H27" s="10"/>
      <c r="I27" s="10"/>
      <c r="J27" s="10"/>
      <c r="K27" s="10"/>
      <c r="L27" s="10"/>
      <c r="M27" s="10"/>
      <c r="N27" s="4"/>
      <c r="O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row>
    <row r="28" spans="2:127" s="4" customFormat="1" ht="129.94999999999999" customHeight="1" x14ac:dyDescent="0.15">
      <c r="B28" s="20"/>
      <c r="C28" s="20"/>
      <c r="D28" s="47"/>
      <c r="E28" s="21"/>
      <c r="F28" s="22" t="s">
        <v>2</v>
      </c>
      <c r="G28" s="23" t="s">
        <v>3</v>
      </c>
      <c r="H28" s="23" t="s">
        <v>4</v>
      </c>
      <c r="I28" s="23" t="s">
        <v>5</v>
      </c>
      <c r="J28" s="23" t="s">
        <v>6</v>
      </c>
      <c r="K28" s="23" t="s">
        <v>7</v>
      </c>
      <c r="L28" s="23" t="s">
        <v>8</v>
      </c>
      <c r="M28" s="24" t="s">
        <v>9</v>
      </c>
      <c r="N28" s="17"/>
      <c r="O28" s="17"/>
      <c r="P28" s="1"/>
      <c r="Q28" s="9"/>
      <c r="R28" s="9"/>
      <c r="S28" s="9"/>
      <c r="AD28" s="17"/>
      <c r="AE28" s="17"/>
      <c r="AF28" s="17"/>
      <c r="AG28" s="17"/>
      <c r="AH28" s="17"/>
      <c r="AI28" s="17"/>
    </row>
    <row r="29" spans="2:127" s="3" customFormat="1" ht="20.100000000000001" customHeight="1" x14ac:dyDescent="0.15">
      <c r="B29" s="20"/>
      <c r="C29" s="20"/>
      <c r="D29" s="47"/>
      <c r="E29" s="11" t="s">
        <v>0</v>
      </c>
      <c r="F29" s="25"/>
      <c r="G29" s="26"/>
      <c r="H29" s="26"/>
      <c r="I29" s="26"/>
      <c r="J29" s="26"/>
      <c r="K29" s="26"/>
      <c r="L29" s="26"/>
      <c r="M29" s="27"/>
      <c r="N29" s="18"/>
      <c r="O29" s="18"/>
      <c r="P29" s="1"/>
      <c r="T29" s="72" t="s">
        <v>0</v>
      </c>
      <c r="AB29" s="12"/>
      <c r="AC29" s="4"/>
      <c r="AD29" s="14" t="s">
        <v>1</v>
      </c>
      <c r="AE29" s="18"/>
      <c r="AF29" s="18"/>
      <c r="AG29" s="18"/>
      <c r="AH29" s="18"/>
      <c r="AI29" s="18"/>
    </row>
    <row r="30" spans="2:127" s="1" customFormat="1" ht="22.5" customHeight="1" x14ac:dyDescent="0.15">
      <c r="B30" s="125" t="s">
        <v>10</v>
      </c>
      <c r="C30" s="126"/>
      <c r="D30" s="126"/>
      <c r="E30" s="38">
        <v>423</v>
      </c>
      <c r="F30" s="35">
        <v>3.3096926713947989</v>
      </c>
      <c r="G30" s="32">
        <v>4.2553191489361701</v>
      </c>
      <c r="H30" s="32">
        <v>45.626477541371159</v>
      </c>
      <c r="I30" s="32">
        <v>14.184397163120568</v>
      </c>
      <c r="J30" s="32">
        <v>19.858156028368796</v>
      </c>
      <c r="K30" s="32">
        <v>4.7281323877068555</v>
      </c>
      <c r="L30" s="32">
        <v>2.6004728132387704</v>
      </c>
      <c r="M30" s="33">
        <v>5.4373522458628845</v>
      </c>
      <c r="N30" s="19"/>
      <c r="O30" s="19"/>
      <c r="Q30" s="125" t="s">
        <v>10</v>
      </c>
      <c r="R30" s="126"/>
      <c r="S30" s="126"/>
      <c r="T30" s="38">
        <f t="shared" ref="T30:T33" si="0">IF(LEN(E30)=0,"",E30)</f>
        <v>423</v>
      </c>
      <c r="U30" s="78"/>
      <c r="V30" s="79"/>
      <c r="W30" s="79"/>
      <c r="X30" s="79"/>
      <c r="Y30" s="79"/>
      <c r="Z30" s="79"/>
      <c r="AA30" s="79"/>
      <c r="AB30" s="79"/>
      <c r="AC30" s="80"/>
      <c r="AD30" s="81"/>
      <c r="AE30" s="8"/>
      <c r="AF30" s="8"/>
      <c r="AG30" s="8"/>
      <c r="AH30" s="8"/>
      <c r="AI30" s="8"/>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row>
    <row r="31" spans="2:127" s="1" customFormat="1" ht="22.5" customHeight="1" x14ac:dyDescent="0.15">
      <c r="B31" s="127" t="s">
        <v>11</v>
      </c>
      <c r="C31" s="43" t="s">
        <v>12</v>
      </c>
      <c r="D31" s="44"/>
      <c r="E31" s="39">
        <v>180</v>
      </c>
      <c r="F31" s="36">
        <v>1.6666666666666667</v>
      </c>
      <c r="G31" s="28">
        <v>5</v>
      </c>
      <c r="H31" s="28">
        <v>47.222222222222221</v>
      </c>
      <c r="I31" s="28">
        <v>12.777777777777777</v>
      </c>
      <c r="J31" s="28">
        <v>20.555555555555554</v>
      </c>
      <c r="K31" s="28">
        <v>3.8888888888888888</v>
      </c>
      <c r="L31" s="28">
        <v>2.7777777777777777</v>
      </c>
      <c r="M31" s="29">
        <v>6.1111111111111107</v>
      </c>
      <c r="N31" s="19"/>
      <c r="O31" s="19"/>
      <c r="P31" s="4"/>
      <c r="Q31" s="127" t="s">
        <v>11</v>
      </c>
      <c r="R31" s="43" t="s">
        <v>12</v>
      </c>
      <c r="S31" s="44"/>
      <c r="T31" s="39">
        <f t="shared" si="0"/>
        <v>180</v>
      </c>
      <c r="U31" s="73"/>
      <c r="V31" s="7"/>
      <c r="W31" s="7"/>
      <c r="X31" s="7"/>
      <c r="Y31" s="7"/>
      <c r="Z31" s="7"/>
      <c r="AA31" s="7"/>
      <c r="AB31" s="7"/>
      <c r="AC31" s="4"/>
      <c r="AD31" s="74"/>
      <c r="AE31" s="8"/>
      <c r="AF31" s="8"/>
      <c r="AG31" s="8"/>
      <c r="AH31" s="8"/>
      <c r="AI31" s="8"/>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row>
    <row r="32" spans="2:127" s="1" customFormat="1" ht="22.5" customHeight="1" x14ac:dyDescent="0.15">
      <c r="B32" s="128"/>
      <c r="C32" s="41" t="s">
        <v>13</v>
      </c>
      <c r="D32" s="45"/>
      <c r="E32" s="39">
        <v>82</v>
      </c>
      <c r="F32" s="36">
        <v>3.6585365853658534</v>
      </c>
      <c r="G32" s="28">
        <v>3.6585365853658534</v>
      </c>
      <c r="H32" s="28">
        <v>43.902439024390247</v>
      </c>
      <c r="I32" s="28">
        <v>12.195121951219512</v>
      </c>
      <c r="J32" s="28">
        <v>23.170731707317074</v>
      </c>
      <c r="K32" s="28">
        <v>4.8780487804878048</v>
      </c>
      <c r="L32" s="28">
        <v>1.2195121951219512</v>
      </c>
      <c r="M32" s="29">
        <v>7.3170731707317067</v>
      </c>
      <c r="N32" s="19"/>
      <c r="O32" s="19"/>
      <c r="P32" s="4"/>
      <c r="Q32" s="128"/>
      <c r="R32" s="41" t="s">
        <v>13</v>
      </c>
      <c r="S32" s="45"/>
      <c r="T32" s="39">
        <f t="shared" si="0"/>
        <v>82</v>
      </c>
      <c r="U32" s="73"/>
      <c r="V32" s="7"/>
      <c r="W32" s="7"/>
      <c r="X32" s="7"/>
      <c r="Y32" s="7"/>
      <c r="Z32" s="7"/>
      <c r="AA32" s="7"/>
      <c r="AB32" s="7"/>
      <c r="AC32" s="4"/>
      <c r="AD32" s="74"/>
      <c r="AE32" s="8"/>
      <c r="AF32" s="8"/>
      <c r="AG32" s="8"/>
      <c r="AH32" s="8"/>
      <c r="AI32" s="8"/>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row>
    <row r="33" spans="2:127" s="1" customFormat="1" ht="22.5" customHeight="1" x14ac:dyDescent="0.15">
      <c r="B33" s="129"/>
      <c r="C33" s="42" t="s">
        <v>14</v>
      </c>
      <c r="D33" s="46"/>
      <c r="E33" s="40">
        <v>138</v>
      </c>
      <c r="F33" s="37">
        <v>4.3478260869565215</v>
      </c>
      <c r="G33" s="30">
        <v>4.3478260869565215</v>
      </c>
      <c r="H33" s="30">
        <v>45.652173913043477</v>
      </c>
      <c r="I33" s="30">
        <v>15.942028985507244</v>
      </c>
      <c r="J33" s="30">
        <v>18.115942028985508</v>
      </c>
      <c r="K33" s="30">
        <v>5.7971014492753623</v>
      </c>
      <c r="L33" s="30">
        <v>2.1739130434782608</v>
      </c>
      <c r="M33" s="31">
        <v>3.6231884057971016</v>
      </c>
      <c r="N33" s="4"/>
      <c r="O33" s="4"/>
      <c r="Q33" s="129"/>
      <c r="R33" s="42" t="s">
        <v>14</v>
      </c>
      <c r="S33" s="46"/>
      <c r="T33" s="40">
        <f t="shared" si="0"/>
        <v>138</v>
      </c>
      <c r="U33" s="75"/>
      <c r="V33" s="76"/>
      <c r="W33" s="76"/>
      <c r="X33" s="76"/>
      <c r="Y33" s="76"/>
      <c r="Z33" s="76"/>
      <c r="AA33" s="76"/>
      <c r="AB33" s="76"/>
      <c r="AC33" s="76"/>
      <c r="AD33" s="77"/>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row>
    <row r="34" spans="2:127" ht="22.5" customHeight="1" x14ac:dyDescent="0.15"/>
    <row r="35" spans="2:127" ht="22.5" customHeight="1" x14ac:dyDescent="0.15">
      <c r="D35" s="82" t="str">
        <f>F28</f>
        <v>北海道</v>
      </c>
      <c r="E35" s="82" t="str">
        <f t="shared" ref="E35:K35" si="1">G28</f>
        <v>東北地方</v>
      </c>
      <c r="F35" s="82" t="str">
        <f t="shared" si="1"/>
        <v>関東地方</v>
      </c>
      <c r="G35" s="82" t="str">
        <f t="shared" si="1"/>
        <v>中部地方</v>
      </c>
      <c r="H35" s="82" t="str">
        <f t="shared" si="1"/>
        <v>近畿地方</v>
      </c>
      <c r="I35" s="82" t="str">
        <f t="shared" si="1"/>
        <v>中国地方</v>
      </c>
      <c r="J35" s="82" t="str">
        <f t="shared" si="1"/>
        <v>四国地方</v>
      </c>
      <c r="K35" s="82" t="str">
        <f t="shared" si="1"/>
        <v>九州地方</v>
      </c>
      <c r="L35" s="82" t="s">
        <v>323</v>
      </c>
    </row>
    <row r="36" spans="2:127" ht="22.5" customHeight="1" x14ac:dyDescent="0.15">
      <c r="C36" t="str">
        <f>C31 &amp; "(n=" &amp; E31 &amp; ")"</f>
        <v>男性・管理職/総合職(n=180)</v>
      </c>
      <c r="D36" s="83">
        <f>F31</f>
        <v>1.6666666666666667</v>
      </c>
      <c r="E36" s="83">
        <f t="shared" ref="E36:K38" si="2">G31</f>
        <v>5</v>
      </c>
      <c r="F36" s="83">
        <f t="shared" si="2"/>
        <v>47.222222222222221</v>
      </c>
      <c r="G36" s="83">
        <f t="shared" si="2"/>
        <v>12.777777777777777</v>
      </c>
      <c r="H36" s="83">
        <f t="shared" si="2"/>
        <v>20.555555555555554</v>
      </c>
      <c r="I36" s="83">
        <f t="shared" si="2"/>
        <v>3.8888888888888888</v>
      </c>
      <c r="J36" s="83">
        <f t="shared" si="2"/>
        <v>2.7777777777777777</v>
      </c>
      <c r="K36" s="83">
        <f t="shared" si="2"/>
        <v>6.1111111111111107</v>
      </c>
      <c r="L36" s="83">
        <f>SUM(D36:K36)</f>
        <v>99.999999999999986</v>
      </c>
    </row>
    <row r="37" spans="2:127" ht="22.5" customHeight="1" x14ac:dyDescent="0.15">
      <c r="C37" t="str">
        <f t="shared" ref="C37:C38" si="3">C32 &amp; "(n=" &amp; E32 &amp; ")"</f>
        <v>女性・管理職/総合職(n=82)</v>
      </c>
      <c r="D37" s="83">
        <f t="shared" ref="D37:D38" si="4">F32</f>
        <v>3.6585365853658534</v>
      </c>
      <c r="E37" s="83">
        <f t="shared" si="2"/>
        <v>3.6585365853658534</v>
      </c>
      <c r="F37" s="83">
        <f t="shared" si="2"/>
        <v>43.902439024390247</v>
      </c>
      <c r="G37" s="83">
        <f t="shared" si="2"/>
        <v>12.195121951219512</v>
      </c>
      <c r="H37" s="83">
        <f t="shared" si="2"/>
        <v>23.170731707317074</v>
      </c>
      <c r="I37" s="83">
        <f t="shared" si="2"/>
        <v>4.8780487804878048</v>
      </c>
      <c r="J37" s="83">
        <f t="shared" si="2"/>
        <v>1.2195121951219512</v>
      </c>
      <c r="K37" s="83">
        <f t="shared" si="2"/>
        <v>7.3170731707317067</v>
      </c>
      <c r="L37" s="83">
        <f t="shared" ref="L37:L39" si="5">SUM(D37:K37)</f>
        <v>100</v>
      </c>
    </row>
    <row r="38" spans="2:127" ht="22.5" customHeight="1" x14ac:dyDescent="0.15">
      <c r="C38" t="str">
        <f t="shared" si="3"/>
        <v>女性・一般職(n=138)</v>
      </c>
      <c r="D38" s="83">
        <f t="shared" si="4"/>
        <v>4.3478260869565215</v>
      </c>
      <c r="E38" s="83">
        <f t="shared" si="2"/>
        <v>4.3478260869565215</v>
      </c>
      <c r="F38" s="83">
        <f t="shared" si="2"/>
        <v>45.652173913043477</v>
      </c>
      <c r="G38" s="83">
        <f t="shared" si="2"/>
        <v>15.942028985507244</v>
      </c>
      <c r="H38" s="83">
        <f t="shared" si="2"/>
        <v>18.115942028985508</v>
      </c>
      <c r="I38" s="83">
        <f t="shared" si="2"/>
        <v>5.7971014492753623</v>
      </c>
      <c r="J38" s="83">
        <f t="shared" si="2"/>
        <v>2.1739130434782608</v>
      </c>
      <c r="K38" s="83">
        <f t="shared" si="2"/>
        <v>3.6231884057971016</v>
      </c>
      <c r="L38" s="83">
        <f t="shared" si="5"/>
        <v>100</v>
      </c>
    </row>
    <row r="39" spans="2:127" ht="22.5" customHeight="1" x14ac:dyDescent="0.15">
      <c r="C39" t="str">
        <f>B30 &amp; "(n=" &amp; E30 &amp; ")"</f>
        <v>全体(n=423)</v>
      </c>
      <c r="D39" s="83">
        <f>F30</f>
        <v>3.3096926713947989</v>
      </c>
      <c r="E39" s="83">
        <f t="shared" ref="E39:K39" si="6">G30</f>
        <v>4.2553191489361701</v>
      </c>
      <c r="F39" s="83">
        <f t="shared" si="6"/>
        <v>45.626477541371159</v>
      </c>
      <c r="G39" s="83">
        <f t="shared" si="6"/>
        <v>14.184397163120568</v>
      </c>
      <c r="H39" s="83">
        <f t="shared" si="6"/>
        <v>19.858156028368796</v>
      </c>
      <c r="I39" s="83">
        <f t="shared" si="6"/>
        <v>4.7281323877068555</v>
      </c>
      <c r="J39" s="83">
        <f t="shared" si="6"/>
        <v>2.6004728132387704</v>
      </c>
      <c r="K39" s="83">
        <f t="shared" si="6"/>
        <v>5.4373522458628845</v>
      </c>
      <c r="L39" s="83">
        <f t="shared" si="5"/>
        <v>99.999999999999986</v>
      </c>
    </row>
    <row r="40" spans="2:127" ht="22.5" customHeight="1" x14ac:dyDescent="0.15"/>
    <row r="41" spans="2:127" ht="22.5" customHeight="1" x14ac:dyDescent="0.15"/>
    <row r="42" spans="2:127" ht="22.5" customHeight="1" x14ac:dyDescent="0.15"/>
    <row r="43" spans="2:127" ht="22.5" customHeight="1" x14ac:dyDescent="0.15"/>
    <row r="44" spans="2:127" ht="22.5" customHeight="1" x14ac:dyDescent="0.15"/>
    <row r="45" spans="2:127" ht="22.5" customHeight="1" x14ac:dyDescent="0.15"/>
    <row r="46" spans="2:127" ht="22.5" customHeight="1" x14ac:dyDescent="0.15"/>
    <row r="47" spans="2:127" ht="22.5" customHeight="1" x14ac:dyDescent="0.15"/>
    <row r="48" spans="2:127" ht="22.5" customHeight="1" x14ac:dyDescent="0.15"/>
    <row r="49" ht="22.5" customHeight="1" x14ac:dyDescent="0.15"/>
    <row r="50" ht="22.5" customHeight="1" x14ac:dyDescent="0.15"/>
    <row r="51" ht="22.5" customHeight="1" x14ac:dyDescent="0.15"/>
  </sheetData>
  <mergeCells count="4">
    <mergeCell ref="B30:D30"/>
    <mergeCell ref="B31:B33"/>
    <mergeCell ref="Q30:S30"/>
    <mergeCell ref="Q31:Q33"/>
  </mergeCells>
  <phoneticPr fontId="5"/>
  <conditionalFormatting sqref="AD28:AI28 C31:C32 F28:O28">
    <cfRule type="cellIs" dxfId="193" priority="2" stopIfTrue="1" operator="equal">
      <formula>"."</formula>
    </cfRule>
  </conditionalFormatting>
  <conditionalFormatting sqref="R31:R32">
    <cfRule type="cellIs" dxfId="19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EA51"/>
  <sheetViews>
    <sheetView topLeftCell="B7" zoomScaleNormal="100" workbookViewId="0">
      <selection activeCell="E41" sqref="E41"/>
    </sheetView>
  </sheetViews>
  <sheetFormatPr defaultColWidth="5.25" defaultRowHeight="13.5" x14ac:dyDescent="0.15"/>
  <cols>
    <col min="1" max="2" width="7" customWidth="1"/>
    <col min="3" max="3" width="25.625" customWidth="1"/>
    <col min="4" max="4" width="4.625" customWidth="1"/>
    <col min="5" max="5" width="5.375" customWidth="1"/>
    <col min="6" max="19" width="6.75" customWidth="1"/>
    <col min="20" max="20" width="3.375" customWidth="1"/>
    <col min="21" max="21" width="7" customWidth="1"/>
    <col min="22" max="22" width="25.625" customWidth="1"/>
    <col min="23" max="23" width="4.625" customWidth="1"/>
    <col min="24" max="24" width="5.375" customWidth="1"/>
    <col min="25" max="33" width="5.25" customWidth="1"/>
    <col min="34" max="40" width="5.375" customWidth="1"/>
    <col min="41" max="131" width="5.25" customWidth="1"/>
  </cols>
  <sheetData>
    <row r="1" spans="2:131" s="1" customFormat="1" ht="21.75" customHeight="1" x14ac:dyDescent="0.15">
      <c r="B1" s="15"/>
      <c r="C1" s="16"/>
      <c r="D1" s="2"/>
      <c r="E1" s="13"/>
      <c r="F1" s="4"/>
      <c r="G1" s="4"/>
      <c r="H1" s="4"/>
      <c r="I1" s="4"/>
      <c r="J1" s="4"/>
      <c r="K1" s="4"/>
      <c r="L1" s="4"/>
      <c r="M1" s="4"/>
      <c r="N1" s="4"/>
      <c r="O1" s="4"/>
      <c r="P1" s="4"/>
      <c r="Q1" s="4"/>
      <c r="R1" s="4"/>
      <c r="S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row>
    <row r="2" spans="2:131" s="1" customFormat="1" ht="15" customHeight="1" x14ac:dyDescent="0.15">
      <c r="B2" s="15"/>
      <c r="C2" s="16"/>
      <c r="D2" s="2"/>
      <c r="E2" s="13"/>
      <c r="F2" s="4"/>
      <c r="G2" s="4"/>
      <c r="H2" s="4"/>
      <c r="I2" s="4"/>
      <c r="J2" s="4"/>
      <c r="K2" s="4"/>
      <c r="L2" s="4"/>
      <c r="M2" s="4"/>
      <c r="N2" s="4"/>
      <c r="O2" s="4"/>
      <c r="P2" s="4"/>
      <c r="Q2" s="4"/>
      <c r="R2" s="4"/>
      <c r="S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row>
    <row r="3" spans="2:131" s="1" customFormat="1" ht="15" customHeight="1" x14ac:dyDescent="0.15">
      <c r="B3" s="15"/>
      <c r="C3" s="16"/>
      <c r="D3" s="2"/>
      <c r="E3" s="13"/>
      <c r="F3" s="4"/>
      <c r="G3" s="4"/>
      <c r="H3" s="4"/>
      <c r="I3" s="4"/>
      <c r="J3" s="4"/>
      <c r="K3" s="4"/>
      <c r="L3" s="4"/>
      <c r="M3" s="4"/>
      <c r="N3" s="4"/>
      <c r="O3" s="4"/>
      <c r="P3" s="4"/>
      <c r="Q3" s="4"/>
      <c r="R3" s="4"/>
      <c r="S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row>
    <row r="4" spans="2:131" s="1" customFormat="1" ht="15" customHeight="1" x14ac:dyDescent="0.15">
      <c r="B4" s="15"/>
      <c r="C4" s="16"/>
      <c r="D4" s="2"/>
      <c r="E4" s="13"/>
      <c r="F4" s="4"/>
      <c r="G4" s="4"/>
      <c r="H4" s="4"/>
      <c r="I4" s="4"/>
      <c r="J4" s="4"/>
      <c r="K4" s="4"/>
      <c r="L4" s="4"/>
      <c r="M4" s="4"/>
      <c r="N4" s="4"/>
      <c r="O4" s="4"/>
      <c r="P4" s="4"/>
      <c r="Q4" s="4"/>
      <c r="R4" s="4"/>
      <c r="S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row>
    <row r="5" spans="2:131" s="1" customFormat="1" ht="15" customHeight="1" x14ac:dyDescent="0.15">
      <c r="B5" s="15"/>
      <c r="C5" s="16"/>
      <c r="D5" s="2"/>
      <c r="E5" s="13"/>
      <c r="F5" s="4"/>
      <c r="G5" s="4"/>
      <c r="H5" s="4"/>
      <c r="I5" s="4"/>
      <c r="J5" s="4"/>
      <c r="K5" s="4"/>
      <c r="L5" s="4"/>
      <c r="M5" s="4"/>
      <c r="N5" s="4"/>
      <c r="O5" s="4"/>
      <c r="P5" s="4"/>
      <c r="Q5" s="4"/>
      <c r="R5" s="4"/>
      <c r="S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row>
    <row r="6" spans="2:131" s="1" customFormat="1" ht="15" customHeight="1" x14ac:dyDescent="0.15">
      <c r="B6" s="15"/>
      <c r="C6" s="16"/>
      <c r="D6" s="2"/>
      <c r="E6" s="13"/>
      <c r="F6" s="4"/>
      <c r="G6" s="4"/>
      <c r="H6" s="4"/>
      <c r="I6" s="4"/>
      <c r="J6" s="4"/>
      <c r="K6" s="4"/>
      <c r="L6" s="4"/>
      <c r="M6" s="4"/>
      <c r="N6" s="4"/>
      <c r="O6" s="4"/>
      <c r="P6" s="4"/>
      <c r="Q6" s="4"/>
      <c r="R6" s="4"/>
      <c r="S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row>
    <row r="7" spans="2:131" s="1" customFormat="1" ht="15" customHeight="1" x14ac:dyDescent="0.15">
      <c r="B7" s="15"/>
      <c r="C7" s="16"/>
      <c r="D7" s="2"/>
      <c r="E7" s="13"/>
      <c r="F7" s="4"/>
      <c r="G7" s="4"/>
      <c r="H7" s="4"/>
      <c r="I7" s="4"/>
      <c r="J7" s="4"/>
      <c r="K7" s="4"/>
      <c r="L7" s="4"/>
      <c r="M7" s="4"/>
      <c r="N7" s="4"/>
      <c r="O7" s="4"/>
      <c r="P7" s="4"/>
      <c r="Q7" s="4"/>
      <c r="R7" s="4"/>
      <c r="S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row>
    <row r="8" spans="2:131" s="1" customFormat="1" ht="15" customHeight="1" x14ac:dyDescent="0.15">
      <c r="B8" s="15"/>
      <c r="C8" s="16"/>
      <c r="D8" s="2"/>
      <c r="E8" s="13"/>
      <c r="F8" s="4"/>
      <c r="G8" s="4"/>
      <c r="H8" s="4"/>
      <c r="I8" s="4"/>
      <c r="J8" s="4"/>
      <c r="K8" s="4"/>
      <c r="L8" s="4"/>
      <c r="M8" s="4"/>
      <c r="N8" s="4"/>
      <c r="O8" s="4"/>
      <c r="P8" s="4"/>
      <c r="Q8" s="4"/>
      <c r="R8" s="4"/>
      <c r="S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row>
    <row r="9" spans="2:131" s="1" customFormat="1" ht="15" customHeight="1" x14ac:dyDescent="0.15">
      <c r="B9" s="15"/>
      <c r="C9" s="16"/>
      <c r="D9" s="2"/>
      <c r="E9" s="13"/>
      <c r="F9" s="4"/>
      <c r="G9" s="4"/>
      <c r="H9" s="4"/>
      <c r="I9" s="4"/>
      <c r="J9" s="4"/>
      <c r="K9" s="4"/>
      <c r="L9" s="4"/>
      <c r="M9" s="4"/>
      <c r="N9" s="4"/>
      <c r="O9" s="4"/>
      <c r="P9" s="4"/>
      <c r="Q9" s="4"/>
      <c r="R9" s="4"/>
      <c r="S9" s="4"/>
      <c r="T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row>
    <row r="10" spans="2:131" s="1" customFormat="1" ht="15" hidden="1" customHeight="1" x14ac:dyDescent="0.15">
      <c r="B10" s="15"/>
      <c r="C10" s="16"/>
      <c r="D10" s="5"/>
      <c r="E10" s="12"/>
      <c r="F10" s="4"/>
      <c r="G10" s="4"/>
      <c r="H10" s="4"/>
      <c r="I10" s="4"/>
      <c r="J10" s="4"/>
      <c r="K10" s="4"/>
      <c r="L10" s="4"/>
      <c r="M10" s="4"/>
      <c r="N10" s="4"/>
      <c r="O10" s="4"/>
      <c r="P10" s="4"/>
      <c r="Q10" s="4"/>
      <c r="R10" s="4"/>
      <c r="S10" s="4"/>
      <c r="T10" s="3"/>
      <c r="X10" s="4"/>
      <c r="Y10" s="4"/>
      <c r="Z10" s="4"/>
      <c r="AA10" s="4"/>
      <c r="AB10" s="4"/>
      <c r="AC10" s="4"/>
      <c r="AD10" s="4"/>
      <c r="AE10" s="4"/>
      <c r="AF10" s="4"/>
      <c r="AG10" s="3"/>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row>
    <row r="11" spans="2:131" s="1" customFormat="1" ht="15" hidden="1" customHeight="1" x14ac:dyDescent="0.15">
      <c r="B11" s="15"/>
      <c r="C11" s="16"/>
      <c r="D11" s="5"/>
      <c r="E11" s="12"/>
      <c r="F11" s="4"/>
      <c r="G11" s="4"/>
      <c r="H11" s="4"/>
      <c r="I11" s="4"/>
      <c r="J11" s="4"/>
      <c r="K11" s="4"/>
      <c r="L11" s="4"/>
      <c r="M11" s="4"/>
      <c r="N11" s="4"/>
      <c r="O11" s="4"/>
      <c r="P11" s="4"/>
      <c r="Q11" s="4"/>
      <c r="R11" s="4"/>
      <c r="S11" s="4"/>
      <c r="T11" s="6"/>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row>
    <row r="12" spans="2:131" s="1" customFormat="1" ht="15" hidden="1" customHeight="1" x14ac:dyDescent="0.15">
      <c r="B12" s="15"/>
      <c r="C12" s="16"/>
      <c r="D12" s="5"/>
      <c r="E12" s="12"/>
      <c r="F12" s="4"/>
      <c r="G12" s="4"/>
      <c r="H12" s="4"/>
      <c r="I12" s="4"/>
      <c r="J12" s="4"/>
      <c r="K12" s="4"/>
      <c r="L12" s="4"/>
      <c r="M12" s="4"/>
      <c r="N12" s="4"/>
      <c r="O12" s="4"/>
      <c r="P12" s="4"/>
      <c r="Q12" s="4"/>
      <c r="R12" s="4"/>
      <c r="S12" s="4"/>
      <c r="T12" s="6"/>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row>
    <row r="13" spans="2:131" s="1" customFormat="1" ht="15" hidden="1" customHeight="1" x14ac:dyDescent="0.15">
      <c r="B13" s="15"/>
      <c r="C13" s="16"/>
      <c r="D13" s="5"/>
      <c r="E13" s="12"/>
      <c r="F13" s="4"/>
      <c r="G13" s="4"/>
      <c r="H13" s="4"/>
      <c r="I13" s="4"/>
      <c r="J13" s="4"/>
      <c r="K13" s="4"/>
      <c r="L13" s="4"/>
      <c r="M13" s="4"/>
      <c r="N13" s="4"/>
      <c r="O13" s="4"/>
      <c r="P13" s="4"/>
      <c r="Q13" s="4"/>
      <c r="R13" s="4"/>
      <c r="S13" s="4"/>
      <c r="T13" s="6"/>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row>
    <row r="14" spans="2:131" s="1" customFormat="1" ht="15" customHeight="1" x14ac:dyDescent="0.15">
      <c r="B14" s="15"/>
      <c r="C14" s="16"/>
      <c r="D14" s="5"/>
      <c r="E14" s="12"/>
      <c r="F14" s="4"/>
      <c r="G14" s="4"/>
      <c r="H14" s="4"/>
      <c r="I14" s="4"/>
      <c r="J14" s="4"/>
      <c r="K14" s="4"/>
      <c r="L14" s="4"/>
      <c r="M14" s="4"/>
      <c r="N14" s="4"/>
      <c r="O14" s="4"/>
      <c r="P14" s="4"/>
      <c r="Q14" s="4"/>
      <c r="R14" s="4"/>
      <c r="S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row>
    <row r="15" spans="2:131" s="1" customFormat="1" ht="15" customHeight="1" x14ac:dyDescent="0.15">
      <c r="B15" s="15"/>
      <c r="C15" s="16"/>
      <c r="D15" s="5"/>
      <c r="E15" s="12"/>
      <c r="F15" s="4"/>
      <c r="G15" s="4"/>
      <c r="H15" s="4"/>
      <c r="I15" s="4"/>
      <c r="J15" s="4"/>
      <c r="K15" s="4"/>
      <c r="L15" s="4"/>
      <c r="M15" s="4"/>
      <c r="N15" s="4"/>
      <c r="O15" s="4"/>
      <c r="P15" s="4"/>
      <c r="Q15" s="4"/>
      <c r="R15" s="4"/>
      <c r="S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row>
    <row r="16" spans="2:131" s="1" customFormat="1" ht="15" customHeight="1" x14ac:dyDescent="0.15">
      <c r="B16" s="15"/>
      <c r="C16" s="16"/>
      <c r="D16" s="5"/>
      <c r="E16" s="12"/>
      <c r="F16" s="4"/>
      <c r="G16" s="4"/>
      <c r="H16" s="4"/>
      <c r="I16" s="4"/>
      <c r="J16" s="4"/>
      <c r="K16" s="4"/>
      <c r="L16" s="4"/>
      <c r="M16" s="4"/>
      <c r="N16" s="4"/>
      <c r="O16" s="4"/>
      <c r="P16" s="4"/>
      <c r="Q16" s="4"/>
      <c r="R16" s="4"/>
      <c r="S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row>
    <row r="17" spans="2:131" s="1" customFormat="1" ht="15" customHeight="1" x14ac:dyDescent="0.15">
      <c r="B17" s="15"/>
      <c r="C17" s="16"/>
      <c r="D17" s="5"/>
      <c r="E17" s="12"/>
      <c r="F17" s="4"/>
      <c r="G17" s="4"/>
      <c r="H17" s="4"/>
      <c r="I17" s="4"/>
      <c r="J17" s="4"/>
      <c r="K17" s="4"/>
      <c r="L17" s="4"/>
      <c r="M17" s="4"/>
      <c r="N17" s="4"/>
      <c r="O17" s="4"/>
      <c r="P17" s="4"/>
      <c r="Q17" s="4"/>
      <c r="R17" s="4"/>
      <c r="S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row>
    <row r="18" spans="2:131" s="1" customFormat="1" ht="15" customHeight="1" x14ac:dyDescent="0.15">
      <c r="B18" s="15"/>
      <c r="C18" s="16"/>
      <c r="D18" s="5"/>
      <c r="E18" s="12"/>
      <c r="F18" s="4"/>
      <c r="G18" s="4"/>
      <c r="H18" s="4"/>
      <c r="I18" s="4"/>
      <c r="J18" s="4"/>
      <c r="K18" s="4"/>
      <c r="L18" s="4"/>
      <c r="M18" s="4"/>
      <c r="N18" s="4"/>
      <c r="O18" s="4"/>
      <c r="P18" s="4"/>
      <c r="Q18" s="4"/>
      <c r="R18" s="4"/>
      <c r="S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row>
    <row r="19" spans="2:131" s="1" customFormat="1" ht="15" customHeight="1" x14ac:dyDescent="0.15">
      <c r="B19" s="15"/>
      <c r="C19" s="16"/>
      <c r="D19" s="5"/>
      <c r="E19" s="12"/>
      <c r="F19" s="4"/>
      <c r="G19" s="4"/>
      <c r="H19" s="4"/>
      <c r="I19" s="4"/>
      <c r="J19" s="4"/>
      <c r="K19" s="4"/>
      <c r="L19" s="4"/>
      <c r="M19" s="4"/>
      <c r="N19" s="4"/>
      <c r="O19" s="4"/>
      <c r="P19" s="4"/>
      <c r="Q19" s="4"/>
      <c r="R19" s="4"/>
      <c r="S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row>
    <row r="20" spans="2:131" s="1" customFormat="1" ht="15" customHeight="1" x14ac:dyDescent="0.15">
      <c r="B20" s="15"/>
      <c r="C20" s="16"/>
      <c r="D20" s="5"/>
      <c r="E20" s="12"/>
      <c r="F20" s="4"/>
      <c r="G20" s="4"/>
      <c r="H20" s="4"/>
      <c r="I20" s="4"/>
      <c r="J20" s="4"/>
      <c r="K20" s="4"/>
      <c r="L20" s="4"/>
      <c r="M20" s="4"/>
      <c r="N20" s="4"/>
      <c r="O20" s="4"/>
      <c r="P20" s="4"/>
      <c r="Q20" s="4"/>
      <c r="R20" s="4"/>
      <c r="S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row>
    <row r="21" spans="2:131" s="1" customFormat="1" ht="15" customHeight="1" x14ac:dyDescent="0.15">
      <c r="B21" s="15"/>
      <c r="C21" s="16"/>
      <c r="D21" s="5"/>
      <c r="E21" s="12"/>
      <c r="F21" s="4"/>
      <c r="G21" s="4"/>
      <c r="H21" s="4"/>
      <c r="I21" s="4"/>
      <c r="J21" s="4"/>
      <c r="K21" s="4"/>
      <c r="L21" s="4"/>
      <c r="M21" s="4"/>
      <c r="N21" s="4"/>
      <c r="O21" s="4"/>
      <c r="P21" s="4"/>
      <c r="Q21" s="4"/>
      <c r="R21" s="4"/>
      <c r="S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row>
    <row r="22" spans="2:131" s="1" customFormat="1" ht="15" customHeight="1" x14ac:dyDescent="0.15">
      <c r="B22" s="15"/>
      <c r="C22" s="16"/>
      <c r="D22" s="5"/>
      <c r="E22" s="12"/>
      <c r="F22" s="4"/>
      <c r="G22" s="4"/>
      <c r="H22" s="4"/>
      <c r="I22" s="4"/>
      <c r="J22" s="4"/>
      <c r="K22" s="4"/>
      <c r="L22" s="4"/>
      <c r="M22" s="4"/>
      <c r="N22" s="4"/>
      <c r="O22" s="4"/>
      <c r="P22" s="4"/>
      <c r="Q22" s="4"/>
      <c r="R22" s="4"/>
      <c r="S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row>
    <row r="23" spans="2:131" s="1" customFormat="1" ht="15" customHeight="1" x14ac:dyDescent="0.15">
      <c r="B23" s="15"/>
      <c r="C23" s="16"/>
      <c r="D23" s="5"/>
      <c r="E23" s="12"/>
      <c r="F23" s="4"/>
      <c r="G23" s="4"/>
      <c r="H23" s="4"/>
      <c r="I23" s="4"/>
      <c r="J23" s="4"/>
      <c r="K23" s="4"/>
      <c r="L23" s="4"/>
      <c r="M23" s="4"/>
      <c r="N23" s="4"/>
      <c r="O23" s="4"/>
      <c r="P23" s="4"/>
      <c r="Q23" s="4"/>
      <c r="R23" s="4"/>
      <c r="S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row>
    <row r="24" spans="2:131" s="1" customFormat="1" ht="15" customHeight="1" x14ac:dyDescent="0.15">
      <c r="B24" s="15"/>
      <c r="C24" s="16"/>
      <c r="D24" s="5"/>
      <c r="E24" s="12"/>
      <c r="F24" s="4"/>
      <c r="G24" s="4"/>
      <c r="H24" s="4"/>
      <c r="I24" s="4"/>
      <c r="J24" s="4"/>
      <c r="K24" s="4"/>
      <c r="L24" s="4"/>
      <c r="M24" s="4"/>
      <c r="N24" s="4"/>
      <c r="O24" s="4"/>
      <c r="P24" s="4"/>
      <c r="Q24" s="4"/>
      <c r="R24" s="4"/>
      <c r="S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row>
    <row r="25" spans="2:131" s="1" customFormat="1" ht="15" customHeight="1" x14ac:dyDescent="0.15">
      <c r="B25" s="15"/>
      <c r="C25" s="16"/>
      <c r="D25" s="5"/>
      <c r="E25" s="12"/>
      <c r="F25" s="4"/>
      <c r="G25" s="4"/>
      <c r="H25" s="4"/>
      <c r="I25" s="4"/>
      <c r="J25" s="4"/>
      <c r="K25" s="4"/>
      <c r="L25" s="4"/>
      <c r="M25" s="4"/>
      <c r="N25" s="4"/>
      <c r="O25" s="4"/>
      <c r="P25" s="4"/>
      <c r="Q25" s="4"/>
      <c r="R25" s="4"/>
      <c r="S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row>
    <row r="26" spans="2:131" s="1" customFormat="1" ht="15" customHeight="1" x14ac:dyDescent="0.15">
      <c r="B26" s="15"/>
      <c r="C26" s="16"/>
      <c r="D26" s="5"/>
      <c r="E26" s="12"/>
      <c r="F26" s="4"/>
      <c r="G26" s="4"/>
      <c r="H26" s="4"/>
      <c r="I26" s="4"/>
      <c r="J26" s="4"/>
      <c r="K26" s="4"/>
      <c r="L26" s="4"/>
      <c r="M26" s="4"/>
      <c r="N26" s="4"/>
      <c r="O26" s="4"/>
      <c r="P26" s="4"/>
      <c r="Q26" s="4"/>
      <c r="R26" s="4"/>
      <c r="S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row>
    <row r="27" spans="2:131" s="1" customFormat="1" ht="15" customHeight="1" x14ac:dyDescent="0.15">
      <c r="B27" s="20"/>
      <c r="C27" s="20"/>
      <c r="D27" s="47"/>
      <c r="E27" s="34"/>
      <c r="F27" s="10"/>
      <c r="G27" s="10"/>
      <c r="H27" s="10"/>
      <c r="I27" s="10"/>
      <c r="J27" s="10"/>
      <c r="K27" s="10"/>
      <c r="L27" s="10"/>
      <c r="M27" s="10"/>
      <c r="N27" s="10"/>
      <c r="O27" s="10"/>
      <c r="P27" s="10"/>
      <c r="Q27" s="10"/>
      <c r="R27" s="4"/>
      <c r="S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row>
    <row r="28" spans="2:131" s="4" customFormat="1" ht="129.94999999999999" customHeight="1" x14ac:dyDescent="0.15">
      <c r="B28" s="20"/>
      <c r="C28" s="20"/>
      <c r="D28" s="47"/>
      <c r="E28" s="21"/>
      <c r="F28" s="22" t="s">
        <v>35</v>
      </c>
      <c r="G28" s="23" t="s">
        <v>36</v>
      </c>
      <c r="H28" s="23" t="s">
        <v>37</v>
      </c>
      <c r="I28" s="23" t="s">
        <v>38</v>
      </c>
      <c r="J28" s="23" t="s">
        <v>39</v>
      </c>
      <c r="K28" s="23" t="s">
        <v>40</v>
      </c>
      <c r="L28" s="23" t="s">
        <v>41</v>
      </c>
      <c r="M28" s="23" t="s">
        <v>42</v>
      </c>
      <c r="N28" s="23" t="s">
        <v>43</v>
      </c>
      <c r="O28" s="23" t="s">
        <v>44</v>
      </c>
      <c r="P28" s="23" t="s">
        <v>45</v>
      </c>
      <c r="Q28" s="24" t="s">
        <v>22</v>
      </c>
      <c r="R28" s="17"/>
      <c r="S28" s="17"/>
      <c r="T28" s="1"/>
      <c r="U28" s="9"/>
      <c r="V28" s="9"/>
      <c r="W28" s="9"/>
      <c r="AH28" s="17"/>
      <c r="AI28" s="17"/>
      <c r="AJ28" s="17"/>
      <c r="AK28" s="17"/>
      <c r="AL28" s="17"/>
      <c r="AM28" s="17"/>
    </row>
    <row r="29" spans="2:131" s="3" customFormat="1" ht="20.100000000000001" customHeight="1" x14ac:dyDescent="0.15">
      <c r="B29" s="20"/>
      <c r="C29" s="20"/>
      <c r="D29" s="47"/>
      <c r="E29" s="11" t="s">
        <v>0</v>
      </c>
      <c r="F29" s="25"/>
      <c r="G29" s="26"/>
      <c r="H29" s="26"/>
      <c r="I29" s="26"/>
      <c r="J29" s="26"/>
      <c r="K29" s="26"/>
      <c r="L29" s="26"/>
      <c r="M29" s="26"/>
      <c r="N29" s="26"/>
      <c r="O29" s="26"/>
      <c r="P29" s="26"/>
      <c r="Q29" s="27"/>
      <c r="R29" s="18"/>
      <c r="S29" s="18"/>
      <c r="T29" s="1"/>
      <c r="X29" s="72" t="s">
        <v>0</v>
      </c>
      <c r="AF29" s="12"/>
      <c r="AG29" s="4"/>
      <c r="AH29" s="14" t="s">
        <v>1</v>
      </c>
      <c r="AI29" s="18"/>
      <c r="AJ29" s="18"/>
      <c r="AK29" s="18"/>
      <c r="AL29" s="18"/>
      <c r="AM29" s="18"/>
    </row>
    <row r="30" spans="2:131" s="1" customFormat="1" ht="22.5" customHeight="1" x14ac:dyDescent="0.15">
      <c r="B30" s="125" t="s">
        <v>10</v>
      </c>
      <c r="C30" s="126"/>
      <c r="D30" s="126"/>
      <c r="E30" s="38">
        <v>163</v>
      </c>
      <c r="F30" s="35">
        <v>12.269938650306749</v>
      </c>
      <c r="G30" s="32">
        <v>8.5889570552147241</v>
      </c>
      <c r="H30" s="32">
        <v>7.3619631901840492</v>
      </c>
      <c r="I30" s="32">
        <v>15.950920245398773</v>
      </c>
      <c r="J30" s="32">
        <v>8.5889570552147241</v>
      </c>
      <c r="K30" s="32">
        <v>11.656441717791409</v>
      </c>
      <c r="L30" s="32">
        <v>2.4539877300613497</v>
      </c>
      <c r="M30" s="32">
        <v>10.429447852760736</v>
      </c>
      <c r="N30" s="32">
        <v>0</v>
      </c>
      <c r="O30" s="32">
        <v>0</v>
      </c>
      <c r="P30" s="32">
        <v>0</v>
      </c>
      <c r="Q30" s="33">
        <v>22.699386503067483</v>
      </c>
      <c r="R30" s="19"/>
      <c r="S30" s="19"/>
      <c r="U30" s="125" t="s">
        <v>10</v>
      </c>
      <c r="V30" s="126"/>
      <c r="W30" s="126"/>
      <c r="X30" s="38">
        <f t="shared" ref="X30:X33" si="0">IF(LEN(E30)=0,"",E30)</f>
        <v>163</v>
      </c>
      <c r="Y30" s="78"/>
      <c r="Z30" s="79"/>
      <c r="AA30" s="79"/>
      <c r="AB30" s="79"/>
      <c r="AC30" s="79"/>
      <c r="AD30" s="79"/>
      <c r="AE30" s="79"/>
      <c r="AF30" s="79"/>
      <c r="AG30" s="80"/>
      <c r="AH30" s="81"/>
      <c r="AI30" s="8"/>
      <c r="AJ30" s="8"/>
      <c r="AK30" s="8"/>
      <c r="AL30" s="8"/>
      <c r="AM30" s="8"/>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row>
    <row r="31" spans="2:131" s="1" customFormat="1" ht="22.5" customHeight="1" x14ac:dyDescent="0.15">
      <c r="B31" s="127" t="s">
        <v>11</v>
      </c>
      <c r="C31" s="43" t="s">
        <v>12</v>
      </c>
      <c r="D31" s="44"/>
      <c r="E31" s="39">
        <v>75</v>
      </c>
      <c r="F31" s="36">
        <v>16</v>
      </c>
      <c r="G31" s="28">
        <v>4</v>
      </c>
      <c r="H31" s="60">
        <v>13.333333333333334</v>
      </c>
      <c r="I31" s="49">
        <v>26.666666666666668</v>
      </c>
      <c r="J31" s="57">
        <v>1.3333333333333335</v>
      </c>
      <c r="K31" s="57">
        <v>4</v>
      </c>
      <c r="L31" s="28">
        <v>5.3333333333333339</v>
      </c>
      <c r="M31" s="60">
        <v>18.666666666666668</v>
      </c>
      <c r="N31" s="28">
        <v>0</v>
      </c>
      <c r="O31" s="28">
        <v>0</v>
      </c>
      <c r="P31" s="28">
        <v>0</v>
      </c>
      <c r="Q31" s="59">
        <v>10.666666666666668</v>
      </c>
      <c r="R31" s="19"/>
      <c r="S31" s="19"/>
      <c r="T31" s="4"/>
      <c r="U31" s="127" t="s">
        <v>11</v>
      </c>
      <c r="V31" s="43" t="s">
        <v>12</v>
      </c>
      <c r="W31" s="44"/>
      <c r="X31" s="39">
        <f t="shared" si="0"/>
        <v>75</v>
      </c>
      <c r="Y31" s="73"/>
      <c r="Z31" s="7"/>
      <c r="AA31" s="7"/>
      <c r="AB31" s="7"/>
      <c r="AC31" s="7"/>
      <c r="AD31" s="7"/>
      <c r="AE31" s="7"/>
      <c r="AF31" s="7"/>
      <c r="AG31" s="4"/>
      <c r="AH31" s="74"/>
      <c r="AI31" s="8"/>
      <c r="AJ31" s="8"/>
      <c r="AK31" s="8"/>
      <c r="AL31" s="8"/>
      <c r="AM31" s="8"/>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row>
    <row r="32" spans="2:131" s="1" customFormat="1" ht="22.5" customHeight="1" x14ac:dyDescent="0.15">
      <c r="B32" s="128"/>
      <c r="C32" s="41" t="s">
        <v>13</v>
      </c>
      <c r="D32" s="45"/>
      <c r="E32" s="39">
        <v>35</v>
      </c>
      <c r="F32" s="63">
        <v>5.7142857142857144</v>
      </c>
      <c r="G32" s="57">
        <v>2.8571428571428572</v>
      </c>
      <c r="H32" s="28">
        <v>2.8571428571428572</v>
      </c>
      <c r="I32" s="57">
        <v>8.5714285714285712</v>
      </c>
      <c r="J32" s="28">
        <v>11.428571428571429</v>
      </c>
      <c r="K32" s="49">
        <v>28.571428571428569</v>
      </c>
      <c r="L32" s="28">
        <v>0</v>
      </c>
      <c r="M32" s="28">
        <v>5.7142857142857144</v>
      </c>
      <c r="N32" s="28">
        <v>0</v>
      </c>
      <c r="O32" s="28">
        <v>0</v>
      </c>
      <c r="P32" s="28">
        <v>0</v>
      </c>
      <c r="Q32" s="55">
        <v>34.285714285714285</v>
      </c>
      <c r="R32" s="19"/>
      <c r="S32" s="19"/>
      <c r="T32" s="4"/>
      <c r="U32" s="128"/>
      <c r="V32" s="41" t="s">
        <v>13</v>
      </c>
      <c r="W32" s="45"/>
      <c r="X32" s="39">
        <f t="shared" si="0"/>
        <v>35</v>
      </c>
      <c r="Y32" s="73"/>
      <c r="Z32" s="7"/>
      <c r="AA32" s="7"/>
      <c r="AB32" s="7"/>
      <c r="AC32" s="7"/>
      <c r="AD32" s="7"/>
      <c r="AE32" s="7"/>
      <c r="AF32" s="7"/>
      <c r="AG32" s="4"/>
      <c r="AH32" s="74"/>
      <c r="AI32" s="8"/>
      <c r="AJ32" s="8"/>
      <c r="AK32" s="8"/>
      <c r="AL32" s="8"/>
      <c r="AM32" s="8"/>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row>
    <row r="33" spans="2:131" s="1" customFormat="1" ht="22.5" customHeight="1" x14ac:dyDescent="0.15">
      <c r="B33" s="129"/>
      <c r="C33" s="42" t="s">
        <v>14</v>
      </c>
      <c r="D33" s="46"/>
      <c r="E33" s="40">
        <v>48</v>
      </c>
      <c r="F33" s="37">
        <v>12.5</v>
      </c>
      <c r="G33" s="50">
        <v>18.75</v>
      </c>
      <c r="H33" s="48">
        <v>2.083333333333333</v>
      </c>
      <c r="I33" s="54">
        <v>4.1666666666666661</v>
      </c>
      <c r="J33" s="56">
        <v>16.666666666666664</v>
      </c>
      <c r="K33" s="30">
        <v>12.5</v>
      </c>
      <c r="L33" s="30">
        <v>0</v>
      </c>
      <c r="M33" s="48">
        <v>2.083333333333333</v>
      </c>
      <c r="N33" s="30">
        <v>0</v>
      </c>
      <c r="O33" s="30">
        <v>0</v>
      </c>
      <c r="P33" s="30">
        <v>0</v>
      </c>
      <c r="Q33" s="61">
        <v>31.25</v>
      </c>
      <c r="R33" s="4"/>
      <c r="S33" s="4"/>
      <c r="U33" s="129"/>
      <c r="V33" s="42" t="s">
        <v>14</v>
      </c>
      <c r="W33" s="46"/>
      <c r="X33" s="40">
        <f t="shared" si="0"/>
        <v>48</v>
      </c>
      <c r="Y33" s="75"/>
      <c r="Z33" s="76"/>
      <c r="AA33" s="76"/>
      <c r="AB33" s="76"/>
      <c r="AC33" s="76"/>
      <c r="AD33" s="76"/>
      <c r="AE33" s="76"/>
      <c r="AF33" s="76"/>
      <c r="AG33" s="76"/>
      <c r="AH33" s="77"/>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row>
    <row r="34" spans="2:131" ht="22.5" customHeight="1" x14ac:dyDescent="0.15"/>
    <row r="35" spans="2:131" ht="22.5" customHeight="1" x14ac:dyDescent="0.15">
      <c r="D35" s="82" t="str">
        <f>F28</f>
        <v>総務・人事・CSR・法務・経営企画</v>
      </c>
      <c r="E35" s="82" t="str">
        <f t="shared" ref="E35:K35" si="1">G28</f>
        <v>経理・財務</v>
      </c>
      <c r="F35" s="82" t="str">
        <f t="shared" si="1"/>
        <v>企画・広報・編集・調査</v>
      </c>
      <c r="G35" s="82" t="str">
        <f t="shared" si="1"/>
        <v>営業</v>
      </c>
      <c r="H35" s="82" t="str">
        <f t="shared" si="1"/>
        <v>営業等の事務</v>
      </c>
      <c r="I35" s="82" t="str">
        <f t="shared" si="1"/>
        <v>販売・接客サービス・カスタマーサポート</v>
      </c>
      <c r="J35" s="82" t="str">
        <f t="shared" si="1"/>
        <v>情報システム</v>
      </c>
      <c r="K35" s="82" t="str">
        <f t="shared" si="1"/>
        <v>設計・品質管理・生産技術・研究開発・デザイン等</v>
      </c>
      <c r="L35" s="82" t="str">
        <f t="shared" ref="L35" si="2">N28</f>
        <v>製造・生産現場の作業</v>
      </c>
      <c r="M35" s="82" t="str">
        <f t="shared" ref="M35" si="3">O28</f>
        <v>建設・土木作業</v>
      </c>
      <c r="N35" s="82" t="str">
        <f t="shared" ref="N35" si="4">P28</f>
        <v>輸送・運転業務</v>
      </c>
      <c r="O35" s="82" t="str">
        <f t="shared" ref="O35" si="5">Q28</f>
        <v>その他</v>
      </c>
      <c r="P35" s="82" t="s">
        <v>323</v>
      </c>
    </row>
    <row r="36" spans="2:131" ht="22.5" customHeight="1" x14ac:dyDescent="0.15">
      <c r="C36" t="str">
        <f>C31 &amp; "(n=" &amp; E31 &amp; ")"</f>
        <v>男性・管理職/総合職(n=75)</v>
      </c>
      <c r="D36" s="83">
        <f>F31</f>
        <v>16</v>
      </c>
      <c r="E36" s="83">
        <f t="shared" ref="E36:K38" si="6">G31</f>
        <v>4</v>
      </c>
      <c r="F36" s="83">
        <f t="shared" si="6"/>
        <v>13.333333333333334</v>
      </c>
      <c r="G36" s="83">
        <f t="shared" si="6"/>
        <v>26.666666666666668</v>
      </c>
      <c r="H36" s="83">
        <f t="shared" si="6"/>
        <v>1.3333333333333335</v>
      </c>
      <c r="I36" s="83">
        <f t="shared" si="6"/>
        <v>4</v>
      </c>
      <c r="J36" s="83">
        <f t="shared" si="6"/>
        <v>5.3333333333333339</v>
      </c>
      <c r="K36" s="83">
        <f t="shared" si="6"/>
        <v>18.666666666666668</v>
      </c>
      <c r="L36" s="83">
        <f t="shared" ref="L36:L38" si="7">N31</f>
        <v>0</v>
      </c>
      <c r="M36" s="83">
        <f t="shared" ref="M36:M38" si="8">O31</f>
        <v>0</v>
      </c>
      <c r="N36" s="83">
        <f t="shared" ref="N36:N38" si="9">P31</f>
        <v>0</v>
      </c>
      <c r="O36" s="83">
        <f t="shared" ref="O36:O38" si="10">Q31</f>
        <v>10.666666666666668</v>
      </c>
      <c r="P36" s="83">
        <f>SUM(D36:O36)</f>
        <v>100.00000000000001</v>
      </c>
    </row>
    <row r="37" spans="2:131" ht="22.5" customHeight="1" x14ac:dyDescent="0.15">
      <c r="C37" t="str">
        <f t="shared" ref="C37:C38" si="11">C32 &amp; "(n=" &amp; E32 &amp; ")"</f>
        <v>女性・管理職/総合職(n=35)</v>
      </c>
      <c r="D37" s="83">
        <f t="shared" ref="D37:D38" si="12">F32</f>
        <v>5.7142857142857144</v>
      </c>
      <c r="E37" s="83">
        <f t="shared" si="6"/>
        <v>2.8571428571428572</v>
      </c>
      <c r="F37" s="83">
        <f t="shared" si="6"/>
        <v>2.8571428571428572</v>
      </c>
      <c r="G37" s="83">
        <f t="shared" si="6"/>
        <v>8.5714285714285712</v>
      </c>
      <c r="H37" s="83">
        <f t="shared" si="6"/>
        <v>11.428571428571429</v>
      </c>
      <c r="I37" s="83">
        <f t="shared" si="6"/>
        <v>28.571428571428569</v>
      </c>
      <c r="J37" s="83">
        <f t="shared" si="6"/>
        <v>0</v>
      </c>
      <c r="K37" s="83">
        <f t="shared" si="6"/>
        <v>5.7142857142857144</v>
      </c>
      <c r="L37" s="83">
        <f t="shared" si="7"/>
        <v>0</v>
      </c>
      <c r="M37" s="83">
        <f t="shared" si="8"/>
        <v>0</v>
      </c>
      <c r="N37" s="83">
        <f t="shared" si="9"/>
        <v>0</v>
      </c>
      <c r="O37" s="83">
        <f t="shared" si="10"/>
        <v>34.285714285714285</v>
      </c>
      <c r="P37" s="83">
        <f t="shared" ref="P37:P39" si="13">SUM(D37:O37)</f>
        <v>100</v>
      </c>
    </row>
    <row r="38" spans="2:131" ht="22.5" customHeight="1" x14ac:dyDescent="0.15">
      <c r="C38" t="str">
        <f t="shared" si="11"/>
        <v>女性・一般職(n=48)</v>
      </c>
      <c r="D38" s="83">
        <f t="shared" si="12"/>
        <v>12.5</v>
      </c>
      <c r="E38" s="83">
        <f t="shared" si="6"/>
        <v>18.75</v>
      </c>
      <c r="F38" s="83">
        <f t="shared" si="6"/>
        <v>2.083333333333333</v>
      </c>
      <c r="G38" s="83">
        <f t="shared" si="6"/>
        <v>4.1666666666666661</v>
      </c>
      <c r="H38" s="83">
        <f t="shared" si="6"/>
        <v>16.666666666666664</v>
      </c>
      <c r="I38" s="83">
        <f t="shared" si="6"/>
        <v>12.5</v>
      </c>
      <c r="J38" s="83">
        <f t="shared" si="6"/>
        <v>0</v>
      </c>
      <c r="K38" s="83">
        <f t="shared" si="6"/>
        <v>2.083333333333333</v>
      </c>
      <c r="L38" s="83">
        <f t="shared" si="7"/>
        <v>0</v>
      </c>
      <c r="M38" s="83">
        <f t="shared" si="8"/>
        <v>0</v>
      </c>
      <c r="N38" s="83">
        <f t="shared" si="9"/>
        <v>0</v>
      </c>
      <c r="O38" s="83">
        <f t="shared" si="10"/>
        <v>31.25</v>
      </c>
      <c r="P38" s="83">
        <f t="shared" si="13"/>
        <v>99.999999999999986</v>
      </c>
    </row>
    <row r="39" spans="2:131" ht="22.5" customHeight="1" x14ac:dyDescent="0.15">
      <c r="C39" t="str">
        <f>B30 &amp; "(n=" &amp; E30 &amp; ")"</f>
        <v>全体(n=163)</v>
      </c>
      <c r="D39" s="83">
        <f>F30</f>
        <v>12.269938650306749</v>
      </c>
      <c r="E39" s="83">
        <f t="shared" ref="E39:K39" si="14">G30</f>
        <v>8.5889570552147241</v>
      </c>
      <c r="F39" s="83">
        <f t="shared" si="14"/>
        <v>7.3619631901840492</v>
      </c>
      <c r="G39" s="83">
        <f t="shared" si="14"/>
        <v>15.950920245398773</v>
      </c>
      <c r="H39" s="83">
        <f t="shared" si="14"/>
        <v>8.5889570552147241</v>
      </c>
      <c r="I39" s="83">
        <f t="shared" si="14"/>
        <v>11.656441717791409</v>
      </c>
      <c r="J39" s="83">
        <f t="shared" si="14"/>
        <v>2.4539877300613497</v>
      </c>
      <c r="K39" s="83">
        <f t="shared" si="14"/>
        <v>10.429447852760736</v>
      </c>
      <c r="L39" s="83">
        <f t="shared" ref="L39" si="15">N30</f>
        <v>0</v>
      </c>
      <c r="M39" s="83">
        <f t="shared" ref="M39" si="16">O30</f>
        <v>0</v>
      </c>
      <c r="N39" s="83">
        <f t="shared" ref="N39" si="17">P30</f>
        <v>0</v>
      </c>
      <c r="O39" s="83">
        <f t="shared" ref="O39" si="18">Q30</f>
        <v>22.699386503067483</v>
      </c>
      <c r="P39" s="83">
        <f t="shared" si="13"/>
        <v>100</v>
      </c>
    </row>
    <row r="40" spans="2:131" ht="22.5" customHeight="1" x14ac:dyDescent="0.15"/>
    <row r="41" spans="2:131" ht="22.5" customHeight="1" x14ac:dyDescent="0.15"/>
    <row r="42" spans="2:131" ht="22.5" customHeight="1" x14ac:dyDescent="0.15"/>
    <row r="43" spans="2:131" ht="22.5" customHeight="1" x14ac:dyDescent="0.15"/>
    <row r="44" spans="2:131" ht="22.5" customHeight="1" x14ac:dyDescent="0.15"/>
    <row r="45" spans="2:131" ht="22.5" customHeight="1" x14ac:dyDescent="0.15"/>
    <row r="46" spans="2:131" ht="22.5" customHeight="1" x14ac:dyDescent="0.15"/>
    <row r="47" spans="2:131" ht="22.5" customHeight="1" x14ac:dyDescent="0.15"/>
    <row r="48" spans="2:131" ht="22.5" customHeight="1" x14ac:dyDescent="0.15"/>
    <row r="49" ht="22.5" customHeight="1" x14ac:dyDescent="0.15"/>
    <row r="50" ht="22.5" customHeight="1" x14ac:dyDescent="0.15"/>
    <row r="51" ht="22.5" customHeight="1" x14ac:dyDescent="0.15"/>
  </sheetData>
  <mergeCells count="4">
    <mergeCell ref="B30:D30"/>
    <mergeCell ref="B31:B33"/>
    <mergeCell ref="U30:W30"/>
    <mergeCell ref="U31:U33"/>
  </mergeCells>
  <phoneticPr fontId="5"/>
  <conditionalFormatting sqref="AH28:AM28 C31:C32 F28:S28">
    <cfRule type="cellIs" dxfId="175" priority="2" stopIfTrue="1" operator="equal">
      <formula>"."</formula>
    </cfRule>
  </conditionalFormatting>
  <conditionalFormatting sqref="V31:V32">
    <cfRule type="cellIs" dxfId="17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ED51"/>
  <sheetViews>
    <sheetView topLeftCell="B27" zoomScaleNormal="100" workbookViewId="0">
      <selection activeCell="B34" sqref="A34:XFD34"/>
    </sheetView>
  </sheetViews>
  <sheetFormatPr defaultColWidth="5.25" defaultRowHeight="13.5" x14ac:dyDescent="0.15"/>
  <cols>
    <col min="1" max="2" width="7" customWidth="1"/>
    <col min="3" max="3" width="25.625" customWidth="1"/>
    <col min="4" max="4" width="4.625" customWidth="1"/>
    <col min="5" max="5" width="5.375" customWidth="1"/>
    <col min="6" max="22" width="6.75" customWidth="1"/>
    <col min="23" max="23" width="3.375" customWidth="1"/>
    <col min="24" max="24" width="7" customWidth="1"/>
    <col min="25" max="25" width="25.625" customWidth="1"/>
    <col min="26" max="26" width="4.625" customWidth="1"/>
    <col min="27" max="27" width="5.375" customWidth="1"/>
    <col min="28" max="36" width="5.25" customWidth="1"/>
    <col min="37" max="43" width="5.375" customWidth="1"/>
    <col min="44" max="134" width="5.25" customWidth="1"/>
  </cols>
  <sheetData>
    <row r="1" spans="2:134" s="1" customFormat="1" ht="21.75" customHeight="1" x14ac:dyDescent="0.15">
      <c r="B1" s="15"/>
      <c r="C1" s="16"/>
      <c r="D1" s="2"/>
      <c r="E1" s="13"/>
      <c r="F1" s="4"/>
      <c r="G1" s="4"/>
      <c r="H1" s="4"/>
      <c r="I1" s="4"/>
      <c r="J1" s="4"/>
      <c r="K1" s="4"/>
      <c r="L1" s="4"/>
      <c r="M1" s="4"/>
      <c r="N1" s="4"/>
      <c r="O1" s="4"/>
      <c r="P1" s="4"/>
      <c r="Q1" s="4"/>
      <c r="R1" s="4"/>
      <c r="S1" s="4"/>
      <c r="T1" s="4"/>
      <c r="U1" s="4"/>
      <c r="V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row>
    <row r="2" spans="2:134" s="1" customFormat="1" ht="15" customHeight="1" x14ac:dyDescent="0.15">
      <c r="B2" s="15"/>
      <c r="C2" s="16"/>
      <c r="D2" s="2"/>
      <c r="E2" s="13"/>
      <c r="F2" s="4"/>
      <c r="G2" s="4"/>
      <c r="H2" s="4"/>
      <c r="I2" s="4"/>
      <c r="J2" s="4"/>
      <c r="K2" s="4"/>
      <c r="L2" s="4"/>
      <c r="M2" s="4"/>
      <c r="N2" s="4"/>
      <c r="O2" s="4"/>
      <c r="P2" s="4"/>
      <c r="Q2" s="4"/>
      <c r="R2" s="4"/>
      <c r="S2" s="4"/>
      <c r="T2" s="4"/>
      <c r="U2" s="4"/>
      <c r="V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row>
    <row r="3" spans="2:134" s="1" customFormat="1" ht="15" customHeight="1" x14ac:dyDescent="0.15">
      <c r="B3" s="15"/>
      <c r="C3" s="16"/>
      <c r="D3" s="2"/>
      <c r="E3" s="13"/>
      <c r="F3" s="4"/>
      <c r="G3" s="4"/>
      <c r="H3" s="4"/>
      <c r="I3" s="4"/>
      <c r="J3" s="4"/>
      <c r="K3" s="4"/>
      <c r="L3" s="4"/>
      <c r="M3" s="4"/>
      <c r="N3" s="4"/>
      <c r="O3" s="4"/>
      <c r="P3" s="4"/>
      <c r="Q3" s="4"/>
      <c r="R3" s="4"/>
      <c r="S3" s="4"/>
      <c r="T3" s="4"/>
      <c r="U3" s="4"/>
      <c r="V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row>
    <row r="4" spans="2:134" s="1" customFormat="1" ht="15" customHeight="1" x14ac:dyDescent="0.15">
      <c r="B4" s="15"/>
      <c r="C4" s="16"/>
      <c r="D4" s="2"/>
      <c r="E4" s="13"/>
      <c r="F4" s="4"/>
      <c r="G4" s="4"/>
      <c r="H4" s="4"/>
      <c r="I4" s="4"/>
      <c r="J4" s="4"/>
      <c r="K4" s="4"/>
      <c r="L4" s="4"/>
      <c r="M4" s="4"/>
      <c r="N4" s="4"/>
      <c r="O4" s="4"/>
      <c r="P4" s="4"/>
      <c r="Q4" s="4"/>
      <c r="R4" s="4"/>
      <c r="S4" s="4"/>
      <c r="T4" s="4"/>
      <c r="U4" s="4"/>
      <c r="V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row>
    <row r="5" spans="2:134" s="1" customFormat="1" ht="15" customHeight="1" x14ac:dyDescent="0.15">
      <c r="B5" s="15"/>
      <c r="C5" s="16"/>
      <c r="D5" s="2"/>
      <c r="E5" s="13"/>
      <c r="F5" s="4"/>
      <c r="G5" s="4"/>
      <c r="H5" s="4"/>
      <c r="I5" s="4"/>
      <c r="J5" s="4"/>
      <c r="K5" s="4"/>
      <c r="L5" s="4"/>
      <c r="M5" s="4"/>
      <c r="N5" s="4"/>
      <c r="O5" s="4"/>
      <c r="P5" s="4"/>
      <c r="Q5" s="4"/>
      <c r="R5" s="4"/>
      <c r="S5" s="4"/>
      <c r="T5" s="4"/>
      <c r="U5" s="4"/>
      <c r="V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row>
    <row r="6" spans="2:134" s="1" customFormat="1" ht="15" customHeight="1" x14ac:dyDescent="0.15">
      <c r="B6" s="15"/>
      <c r="C6" s="16"/>
      <c r="D6" s="2"/>
      <c r="E6" s="13"/>
      <c r="F6" s="4"/>
      <c r="G6" s="4"/>
      <c r="H6" s="4"/>
      <c r="I6" s="4"/>
      <c r="J6" s="4"/>
      <c r="K6" s="4"/>
      <c r="L6" s="4"/>
      <c r="M6" s="4"/>
      <c r="N6" s="4"/>
      <c r="O6" s="4"/>
      <c r="P6" s="4"/>
      <c r="Q6" s="4"/>
      <c r="R6" s="4"/>
      <c r="S6" s="4"/>
      <c r="T6" s="4"/>
      <c r="U6" s="4"/>
      <c r="V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row>
    <row r="7" spans="2:134" s="1" customFormat="1" ht="15" customHeight="1" x14ac:dyDescent="0.15">
      <c r="B7" s="15"/>
      <c r="C7" s="16"/>
      <c r="D7" s="2"/>
      <c r="E7" s="13"/>
      <c r="F7" s="4"/>
      <c r="G7" s="4"/>
      <c r="H7" s="4"/>
      <c r="I7" s="4"/>
      <c r="J7" s="4"/>
      <c r="K7" s="4"/>
      <c r="L7" s="4"/>
      <c r="M7" s="4"/>
      <c r="N7" s="4"/>
      <c r="O7" s="4"/>
      <c r="P7" s="4"/>
      <c r="Q7" s="4"/>
      <c r="R7" s="4"/>
      <c r="S7" s="4"/>
      <c r="T7" s="4"/>
      <c r="U7" s="4"/>
      <c r="V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row>
    <row r="8" spans="2:134" s="1" customFormat="1" ht="15" customHeight="1" x14ac:dyDescent="0.15">
      <c r="B8" s="15"/>
      <c r="C8" s="16"/>
      <c r="D8" s="2"/>
      <c r="E8" s="13"/>
      <c r="F8" s="4"/>
      <c r="G8" s="4"/>
      <c r="H8" s="4"/>
      <c r="I8" s="4"/>
      <c r="J8" s="4"/>
      <c r="K8" s="4"/>
      <c r="L8" s="4"/>
      <c r="M8" s="4"/>
      <c r="N8" s="4"/>
      <c r="O8" s="4"/>
      <c r="P8" s="4"/>
      <c r="Q8" s="4"/>
      <c r="R8" s="4"/>
      <c r="S8" s="4"/>
      <c r="T8" s="4"/>
      <c r="U8" s="4"/>
      <c r="V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row>
    <row r="9" spans="2:134" s="1" customFormat="1" ht="15" customHeight="1" x14ac:dyDescent="0.15">
      <c r="B9" s="15"/>
      <c r="C9" s="16"/>
      <c r="D9" s="2"/>
      <c r="E9" s="13"/>
      <c r="F9" s="4"/>
      <c r="G9" s="4"/>
      <c r="H9" s="4"/>
      <c r="I9" s="4"/>
      <c r="J9" s="4"/>
      <c r="K9" s="4"/>
      <c r="L9" s="4"/>
      <c r="M9" s="4"/>
      <c r="N9" s="4"/>
      <c r="O9" s="4"/>
      <c r="P9" s="4"/>
      <c r="Q9" s="4"/>
      <c r="R9" s="4"/>
      <c r="S9" s="4"/>
      <c r="T9" s="4"/>
      <c r="U9" s="4"/>
      <c r="V9" s="4"/>
      <c r="W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row>
    <row r="10" spans="2:134" s="1" customFormat="1" ht="15" hidden="1" customHeight="1" x14ac:dyDescent="0.15">
      <c r="B10" s="15"/>
      <c r="C10" s="16"/>
      <c r="D10" s="5"/>
      <c r="E10" s="12"/>
      <c r="F10" s="4"/>
      <c r="G10" s="4"/>
      <c r="H10" s="4"/>
      <c r="I10" s="4"/>
      <c r="J10" s="4"/>
      <c r="K10" s="4"/>
      <c r="L10" s="4"/>
      <c r="M10" s="4"/>
      <c r="N10" s="4"/>
      <c r="O10" s="4"/>
      <c r="P10" s="4"/>
      <c r="Q10" s="4"/>
      <c r="R10" s="4"/>
      <c r="S10" s="4"/>
      <c r="T10" s="4"/>
      <c r="U10" s="4"/>
      <c r="V10" s="4"/>
      <c r="W10" s="3"/>
      <c r="AA10" s="4"/>
      <c r="AB10" s="4"/>
      <c r="AC10" s="4"/>
      <c r="AD10" s="4"/>
      <c r="AE10" s="4"/>
      <c r="AF10" s="4"/>
      <c r="AG10" s="4"/>
      <c r="AH10" s="4"/>
      <c r="AI10" s="4"/>
      <c r="AJ10" s="3"/>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row>
    <row r="11" spans="2:134" s="1" customFormat="1" ht="15" hidden="1" customHeight="1" x14ac:dyDescent="0.15">
      <c r="B11" s="15"/>
      <c r="C11" s="16"/>
      <c r="D11" s="5"/>
      <c r="E11" s="12"/>
      <c r="F11" s="4"/>
      <c r="G11" s="4"/>
      <c r="H11" s="4"/>
      <c r="I11" s="4"/>
      <c r="J11" s="4"/>
      <c r="K11" s="4"/>
      <c r="L11" s="4"/>
      <c r="M11" s="4"/>
      <c r="N11" s="4"/>
      <c r="O11" s="4"/>
      <c r="P11" s="4"/>
      <c r="Q11" s="4"/>
      <c r="R11" s="4"/>
      <c r="S11" s="4"/>
      <c r="T11" s="4"/>
      <c r="U11" s="4"/>
      <c r="V11" s="4"/>
      <c r="W11" s="6"/>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row>
    <row r="12" spans="2:134" s="1" customFormat="1" ht="15" hidden="1" customHeight="1" x14ac:dyDescent="0.15">
      <c r="B12" s="15"/>
      <c r="C12" s="16"/>
      <c r="D12" s="5"/>
      <c r="E12" s="12"/>
      <c r="F12" s="4"/>
      <c r="G12" s="4"/>
      <c r="H12" s="4"/>
      <c r="I12" s="4"/>
      <c r="J12" s="4"/>
      <c r="K12" s="4"/>
      <c r="L12" s="4"/>
      <c r="M12" s="4"/>
      <c r="N12" s="4"/>
      <c r="O12" s="4"/>
      <c r="P12" s="4"/>
      <c r="Q12" s="4"/>
      <c r="R12" s="4"/>
      <c r="S12" s="4"/>
      <c r="T12" s="4"/>
      <c r="U12" s="4"/>
      <c r="V12" s="4"/>
      <c r="W12" s="6"/>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row>
    <row r="13" spans="2:134" s="1" customFormat="1" ht="15" hidden="1" customHeight="1" x14ac:dyDescent="0.15">
      <c r="B13" s="15"/>
      <c r="C13" s="16"/>
      <c r="D13" s="5"/>
      <c r="E13" s="12"/>
      <c r="F13" s="4"/>
      <c r="G13" s="4"/>
      <c r="H13" s="4"/>
      <c r="I13" s="4"/>
      <c r="J13" s="4"/>
      <c r="K13" s="4"/>
      <c r="L13" s="4"/>
      <c r="M13" s="4"/>
      <c r="N13" s="4"/>
      <c r="O13" s="4"/>
      <c r="P13" s="4"/>
      <c r="Q13" s="4"/>
      <c r="R13" s="4"/>
      <c r="S13" s="4"/>
      <c r="T13" s="4"/>
      <c r="U13" s="4"/>
      <c r="V13" s="4"/>
      <c r="W13" s="6"/>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row>
    <row r="14" spans="2:134" s="1" customFormat="1" ht="15" customHeight="1" x14ac:dyDescent="0.15">
      <c r="B14" s="15"/>
      <c r="C14" s="16"/>
      <c r="D14" s="5"/>
      <c r="E14" s="12"/>
      <c r="F14" s="4"/>
      <c r="G14" s="4"/>
      <c r="H14" s="4"/>
      <c r="I14" s="4"/>
      <c r="J14" s="4"/>
      <c r="K14" s="4"/>
      <c r="L14" s="4"/>
      <c r="M14" s="4"/>
      <c r="N14" s="4"/>
      <c r="O14" s="4"/>
      <c r="P14" s="4"/>
      <c r="Q14" s="4"/>
      <c r="R14" s="4"/>
      <c r="S14" s="4"/>
      <c r="T14" s="4"/>
      <c r="U14" s="4"/>
      <c r="V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row>
    <row r="15" spans="2:134" s="1" customFormat="1" ht="15" customHeight="1" x14ac:dyDescent="0.15">
      <c r="B15" s="15"/>
      <c r="C15" s="16"/>
      <c r="D15" s="5"/>
      <c r="E15" s="12"/>
      <c r="F15" s="4"/>
      <c r="G15" s="4"/>
      <c r="H15" s="4"/>
      <c r="I15" s="4"/>
      <c r="J15" s="4"/>
      <c r="K15" s="4"/>
      <c r="L15" s="4"/>
      <c r="M15" s="4"/>
      <c r="N15" s="4"/>
      <c r="O15" s="4"/>
      <c r="P15" s="4"/>
      <c r="Q15" s="4"/>
      <c r="R15" s="4"/>
      <c r="S15" s="4"/>
      <c r="T15" s="4"/>
      <c r="U15" s="4"/>
      <c r="V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row>
    <row r="16" spans="2:134" s="1" customFormat="1" ht="15" customHeight="1" x14ac:dyDescent="0.15">
      <c r="B16" s="15"/>
      <c r="C16" s="16"/>
      <c r="D16" s="5"/>
      <c r="E16" s="12"/>
      <c r="F16" s="4"/>
      <c r="G16" s="4"/>
      <c r="H16" s="4"/>
      <c r="I16" s="4"/>
      <c r="J16" s="4"/>
      <c r="K16" s="4"/>
      <c r="L16" s="4"/>
      <c r="M16" s="4"/>
      <c r="N16" s="4"/>
      <c r="O16" s="4"/>
      <c r="P16" s="4"/>
      <c r="Q16" s="4"/>
      <c r="R16" s="4"/>
      <c r="S16" s="4"/>
      <c r="T16" s="4"/>
      <c r="U16" s="4"/>
      <c r="V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row>
    <row r="17" spans="2:134" s="1" customFormat="1" ht="15" customHeight="1" x14ac:dyDescent="0.15">
      <c r="B17" s="15"/>
      <c r="C17" s="16"/>
      <c r="D17" s="5"/>
      <c r="E17" s="12"/>
      <c r="F17" s="4"/>
      <c r="G17" s="4"/>
      <c r="H17" s="4"/>
      <c r="I17" s="4"/>
      <c r="J17" s="4"/>
      <c r="K17" s="4"/>
      <c r="L17" s="4"/>
      <c r="M17" s="4"/>
      <c r="N17" s="4"/>
      <c r="O17" s="4"/>
      <c r="P17" s="4"/>
      <c r="Q17" s="4"/>
      <c r="R17" s="4"/>
      <c r="S17" s="4"/>
      <c r="T17" s="4"/>
      <c r="U17" s="4"/>
      <c r="V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row>
    <row r="18" spans="2:134" s="1" customFormat="1" ht="15" customHeight="1" x14ac:dyDescent="0.15">
      <c r="B18" s="15"/>
      <c r="C18" s="16"/>
      <c r="D18" s="5"/>
      <c r="E18" s="12"/>
      <c r="F18" s="4"/>
      <c r="G18" s="4"/>
      <c r="H18" s="4"/>
      <c r="I18" s="4"/>
      <c r="J18" s="4"/>
      <c r="K18" s="4"/>
      <c r="L18" s="4"/>
      <c r="M18" s="4"/>
      <c r="N18" s="4"/>
      <c r="O18" s="4"/>
      <c r="P18" s="4"/>
      <c r="Q18" s="4"/>
      <c r="R18" s="4"/>
      <c r="S18" s="4"/>
      <c r="T18" s="4"/>
      <c r="U18" s="4"/>
      <c r="V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row>
    <row r="19" spans="2:134" s="1" customFormat="1" ht="15" customHeight="1" x14ac:dyDescent="0.15">
      <c r="B19" s="15"/>
      <c r="C19" s="16"/>
      <c r="D19" s="5"/>
      <c r="E19" s="12"/>
      <c r="F19" s="4"/>
      <c r="G19" s="4"/>
      <c r="H19" s="4"/>
      <c r="I19" s="4"/>
      <c r="J19" s="4"/>
      <c r="K19" s="4"/>
      <c r="L19" s="4"/>
      <c r="M19" s="4"/>
      <c r="N19" s="4"/>
      <c r="O19" s="4"/>
      <c r="P19" s="4"/>
      <c r="Q19" s="4"/>
      <c r="R19" s="4"/>
      <c r="S19" s="4"/>
      <c r="T19" s="4"/>
      <c r="U19" s="4"/>
      <c r="V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row>
    <row r="20" spans="2:134" s="1" customFormat="1" ht="15" customHeight="1" x14ac:dyDescent="0.15">
      <c r="B20" s="15"/>
      <c r="C20" s="16"/>
      <c r="D20" s="5"/>
      <c r="E20" s="12"/>
      <c r="F20" s="4"/>
      <c r="G20" s="4"/>
      <c r="H20" s="4"/>
      <c r="I20" s="4"/>
      <c r="J20" s="4"/>
      <c r="K20" s="4"/>
      <c r="L20" s="4"/>
      <c r="M20" s="4"/>
      <c r="N20" s="4"/>
      <c r="O20" s="4"/>
      <c r="P20" s="4"/>
      <c r="Q20" s="4"/>
      <c r="R20" s="4"/>
      <c r="S20" s="4"/>
      <c r="T20" s="4"/>
      <c r="U20" s="4"/>
      <c r="V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row>
    <row r="21" spans="2:134" s="1" customFormat="1" ht="15" customHeight="1" x14ac:dyDescent="0.15">
      <c r="B21" s="15"/>
      <c r="C21" s="16"/>
      <c r="D21" s="5"/>
      <c r="E21" s="12"/>
      <c r="F21" s="4"/>
      <c r="G21" s="4"/>
      <c r="H21" s="4"/>
      <c r="I21" s="4"/>
      <c r="J21" s="4"/>
      <c r="K21" s="4"/>
      <c r="L21" s="4"/>
      <c r="M21" s="4"/>
      <c r="N21" s="4"/>
      <c r="O21" s="4"/>
      <c r="P21" s="4"/>
      <c r="Q21" s="4"/>
      <c r="R21" s="4"/>
      <c r="S21" s="4"/>
      <c r="T21" s="4"/>
      <c r="U21" s="4"/>
      <c r="V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row>
    <row r="22" spans="2:134" s="1" customFormat="1" ht="15" customHeight="1" x14ac:dyDescent="0.15">
      <c r="B22" s="15"/>
      <c r="C22" s="16"/>
      <c r="D22" s="5"/>
      <c r="E22" s="12"/>
      <c r="F22" s="4"/>
      <c r="G22" s="4"/>
      <c r="H22" s="4"/>
      <c r="I22" s="4"/>
      <c r="J22" s="4"/>
      <c r="K22" s="4"/>
      <c r="L22" s="4"/>
      <c r="M22" s="4"/>
      <c r="N22" s="4"/>
      <c r="O22" s="4"/>
      <c r="P22" s="4"/>
      <c r="Q22" s="4"/>
      <c r="R22" s="4"/>
      <c r="S22" s="4"/>
      <c r="T22" s="4"/>
      <c r="U22" s="4"/>
      <c r="V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row>
    <row r="23" spans="2:134" s="1" customFormat="1" ht="15" customHeight="1" x14ac:dyDescent="0.15">
      <c r="B23" s="15"/>
      <c r="C23" s="16"/>
      <c r="D23" s="5"/>
      <c r="E23" s="12"/>
      <c r="F23" s="4"/>
      <c r="G23" s="4"/>
      <c r="H23" s="4"/>
      <c r="I23" s="4"/>
      <c r="J23" s="4"/>
      <c r="K23" s="4"/>
      <c r="L23" s="4"/>
      <c r="M23" s="4"/>
      <c r="N23" s="4"/>
      <c r="O23" s="4"/>
      <c r="P23" s="4"/>
      <c r="Q23" s="4"/>
      <c r="R23" s="4"/>
      <c r="S23" s="4"/>
      <c r="T23" s="4"/>
      <c r="U23" s="4"/>
      <c r="V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row>
    <row r="24" spans="2:134" s="1" customFormat="1" ht="15" customHeight="1" x14ac:dyDescent="0.15">
      <c r="B24" s="15"/>
      <c r="C24" s="16"/>
      <c r="D24" s="5"/>
      <c r="E24" s="12"/>
      <c r="F24" s="4"/>
      <c r="G24" s="4"/>
      <c r="H24" s="4"/>
      <c r="I24" s="4"/>
      <c r="J24" s="4"/>
      <c r="K24" s="4"/>
      <c r="L24" s="4"/>
      <c r="M24" s="4"/>
      <c r="N24" s="4"/>
      <c r="O24" s="4"/>
      <c r="P24" s="4"/>
      <c r="Q24" s="4"/>
      <c r="R24" s="4"/>
      <c r="S24" s="4"/>
      <c r="T24" s="4"/>
      <c r="U24" s="4"/>
      <c r="V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row>
    <row r="25" spans="2:134" s="1" customFormat="1" ht="15" customHeight="1" x14ac:dyDescent="0.15">
      <c r="B25" s="15"/>
      <c r="C25" s="16"/>
      <c r="D25" s="5"/>
      <c r="E25" s="12"/>
      <c r="F25" s="4"/>
      <c r="G25" s="4"/>
      <c r="H25" s="4"/>
      <c r="I25" s="4"/>
      <c r="J25" s="4"/>
      <c r="K25" s="4"/>
      <c r="L25" s="4"/>
      <c r="M25" s="4"/>
      <c r="N25" s="4"/>
      <c r="O25" s="4"/>
      <c r="P25" s="4"/>
      <c r="Q25" s="4"/>
      <c r="R25" s="4"/>
      <c r="S25" s="4"/>
      <c r="T25" s="4"/>
      <c r="U25" s="4"/>
      <c r="V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row>
    <row r="26" spans="2:134" s="1" customFormat="1" ht="15" customHeight="1" x14ac:dyDescent="0.15">
      <c r="B26" s="15"/>
      <c r="C26" s="16"/>
      <c r="D26" s="5"/>
      <c r="E26" s="12"/>
      <c r="F26" s="4"/>
      <c r="G26" s="4"/>
      <c r="H26" s="4"/>
      <c r="I26" s="4"/>
      <c r="J26" s="4"/>
      <c r="K26" s="4"/>
      <c r="L26" s="4"/>
      <c r="M26" s="4"/>
      <c r="N26" s="4"/>
      <c r="O26" s="4"/>
      <c r="P26" s="4"/>
      <c r="Q26" s="4"/>
      <c r="R26" s="4"/>
      <c r="S26" s="4"/>
      <c r="T26" s="4"/>
      <c r="U26" s="4"/>
      <c r="V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row>
    <row r="27" spans="2:134" s="1" customFormat="1" ht="15" customHeight="1" x14ac:dyDescent="0.15">
      <c r="B27" s="20"/>
      <c r="C27" s="20"/>
      <c r="D27" s="47"/>
      <c r="E27" s="34"/>
      <c r="F27" s="10"/>
      <c r="G27" s="10"/>
      <c r="H27" s="10"/>
      <c r="I27" s="10"/>
      <c r="J27" s="10"/>
      <c r="K27" s="10"/>
      <c r="L27" s="10"/>
      <c r="M27" s="10"/>
      <c r="N27" s="10"/>
      <c r="O27" s="10"/>
      <c r="P27" s="10"/>
      <c r="Q27" s="10"/>
      <c r="R27" s="10"/>
      <c r="S27" s="10"/>
      <c r="T27" s="10"/>
      <c r="U27" s="4"/>
      <c r="V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row>
    <row r="28" spans="2:134" s="4" customFormat="1" ht="129.94999999999999" customHeight="1" x14ac:dyDescent="0.15">
      <c r="B28" s="20"/>
      <c r="C28" s="20"/>
      <c r="D28" s="47"/>
      <c r="E28" s="21"/>
      <c r="F28" s="22" t="s">
        <v>46</v>
      </c>
      <c r="G28" s="23" t="s">
        <v>47</v>
      </c>
      <c r="H28" s="23" t="s">
        <v>48</v>
      </c>
      <c r="I28" s="23" t="s">
        <v>49</v>
      </c>
      <c r="J28" s="23" t="s">
        <v>50</v>
      </c>
      <c r="K28" s="23" t="s">
        <v>51</v>
      </c>
      <c r="L28" s="23" t="s">
        <v>52</v>
      </c>
      <c r="M28" s="23" t="s">
        <v>53</v>
      </c>
      <c r="N28" s="23" t="s">
        <v>54</v>
      </c>
      <c r="O28" s="23" t="s">
        <v>55</v>
      </c>
      <c r="P28" s="23" t="s">
        <v>56</v>
      </c>
      <c r="Q28" s="23" t="s">
        <v>57</v>
      </c>
      <c r="R28" s="23" t="s">
        <v>58</v>
      </c>
      <c r="S28" s="23" t="s">
        <v>59</v>
      </c>
      <c r="T28" s="24" t="s">
        <v>22</v>
      </c>
      <c r="U28" s="17"/>
      <c r="V28" s="17"/>
      <c r="W28" s="1"/>
      <c r="X28" s="9"/>
      <c r="Y28" s="9"/>
      <c r="Z28" s="9"/>
      <c r="AK28" s="17"/>
      <c r="AL28" s="17"/>
      <c r="AM28" s="17"/>
      <c r="AN28" s="17"/>
      <c r="AO28" s="17"/>
      <c r="AP28" s="17"/>
    </row>
    <row r="29" spans="2:134" s="3" customFormat="1" ht="20.100000000000001" customHeight="1" x14ac:dyDescent="0.15">
      <c r="B29" s="20"/>
      <c r="C29" s="20"/>
      <c r="D29" s="47"/>
      <c r="E29" s="11" t="s">
        <v>0</v>
      </c>
      <c r="F29" s="25"/>
      <c r="G29" s="26"/>
      <c r="H29" s="26"/>
      <c r="I29" s="26"/>
      <c r="J29" s="26"/>
      <c r="K29" s="26"/>
      <c r="L29" s="26"/>
      <c r="M29" s="26"/>
      <c r="N29" s="26"/>
      <c r="O29" s="26"/>
      <c r="P29" s="26"/>
      <c r="Q29" s="26"/>
      <c r="R29" s="26"/>
      <c r="S29" s="26"/>
      <c r="T29" s="27"/>
      <c r="U29" s="18"/>
      <c r="V29" s="18"/>
      <c r="W29" s="1"/>
      <c r="AA29" s="72" t="s">
        <v>0</v>
      </c>
      <c r="AI29" s="12"/>
      <c r="AJ29" s="4"/>
      <c r="AK29" s="14" t="s">
        <v>1</v>
      </c>
      <c r="AL29" s="18"/>
      <c r="AM29" s="18"/>
      <c r="AN29" s="18"/>
      <c r="AO29" s="18"/>
      <c r="AP29" s="18"/>
    </row>
    <row r="30" spans="2:134" s="1" customFormat="1" ht="22.5" customHeight="1" x14ac:dyDescent="0.15">
      <c r="B30" s="125" t="s">
        <v>10</v>
      </c>
      <c r="C30" s="126"/>
      <c r="D30" s="126"/>
      <c r="E30" s="38">
        <v>423</v>
      </c>
      <c r="F30" s="35">
        <v>2.8368794326241136</v>
      </c>
      <c r="G30" s="32">
        <v>20.33096926713948</v>
      </c>
      <c r="H30" s="32">
        <v>1.4184397163120568</v>
      </c>
      <c r="I30" s="32">
        <v>4.7281323877068555</v>
      </c>
      <c r="J30" s="32">
        <v>2.3640661938534278</v>
      </c>
      <c r="K30" s="32">
        <v>16.548463356973993</v>
      </c>
      <c r="L30" s="32">
        <v>10.638297872340425</v>
      </c>
      <c r="M30" s="32">
        <v>3.5460992907801421</v>
      </c>
      <c r="N30" s="32">
        <v>0.2364066193853428</v>
      </c>
      <c r="O30" s="32">
        <v>10.638297872340425</v>
      </c>
      <c r="P30" s="32">
        <v>3.5460992907801421</v>
      </c>
      <c r="Q30" s="32">
        <v>15.602836879432624</v>
      </c>
      <c r="R30" s="32">
        <v>0.4728132387706856</v>
      </c>
      <c r="S30" s="32">
        <v>0</v>
      </c>
      <c r="T30" s="33">
        <v>7.0921985815602842</v>
      </c>
      <c r="U30" s="19"/>
      <c r="V30" s="19"/>
      <c r="X30" s="125" t="s">
        <v>10</v>
      </c>
      <c r="Y30" s="126"/>
      <c r="Z30" s="126"/>
      <c r="AA30" s="38">
        <f t="shared" ref="AA30:AA33" si="0">IF(LEN(E30)=0,"",E30)</f>
        <v>423</v>
      </c>
      <c r="AB30" s="78"/>
      <c r="AC30" s="79"/>
      <c r="AD30" s="79"/>
      <c r="AE30" s="79"/>
      <c r="AF30" s="79"/>
      <c r="AG30" s="79"/>
      <c r="AH30" s="79"/>
      <c r="AI30" s="79"/>
      <c r="AJ30" s="80"/>
      <c r="AK30" s="81"/>
      <c r="AL30" s="8"/>
      <c r="AM30" s="8"/>
      <c r="AN30" s="8"/>
      <c r="AO30" s="8"/>
      <c r="AP30" s="8"/>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row>
    <row r="31" spans="2:134" s="1" customFormat="1" ht="22.5" customHeight="1" x14ac:dyDescent="0.15">
      <c r="B31" s="127" t="s">
        <v>11</v>
      </c>
      <c r="C31" s="43" t="s">
        <v>12</v>
      </c>
      <c r="D31" s="44"/>
      <c r="E31" s="39">
        <v>180</v>
      </c>
      <c r="F31" s="36">
        <v>2.2222222222222223</v>
      </c>
      <c r="G31" s="49">
        <v>30.555555555555557</v>
      </c>
      <c r="H31" s="28">
        <v>2.2222222222222223</v>
      </c>
      <c r="I31" s="28">
        <v>7.2222222222222214</v>
      </c>
      <c r="J31" s="28">
        <v>2.7777777777777777</v>
      </c>
      <c r="K31" s="28">
        <v>13.333333333333334</v>
      </c>
      <c r="L31" s="28">
        <v>10</v>
      </c>
      <c r="M31" s="28">
        <v>3.8888888888888888</v>
      </c>
      <c r="N31" s="28">
        <v>0</v>
      </c>
      <c r="O31" s="57">
        <v>4.4444444444444446</v>
      </c>
      <c r="P31" s="28">
        <v>3.8888888888888888</v>
      </c>
      <c r="Q31" s="28">
        <v>15</v>
      </c>
      <c r="R31" s="28">
        <v>0</v>
      </c>
      <c r="S31" s="28">
        <v>0</v>
      </c>
      <c r="T31" s="29">
        <v>4.4444444444444446</v>
      </c>
      <c r="U31" s="19"/>
      <c r="V31" s="19"/>
      <c r="W31" s="4"/>
      <c r="X31" s="127" t="s">
        <v>11</v>
      </c>
      <c r="Y31" s="43" t="s">
        <v>12</v>
      </c>
      <c r="Z31" s="44"/>
      <c r="AA31" s="39">
        <f t="shared" si="0"/>
        <v>180</v>
      </c>
      <c r="AB31" s="73"/>
      <c r="AC31" s="7"/>
      <c r="AD31" s="7"/>
      <c r="AE31" s="7"/>
      <c r="AF31" s="7"/>
      <c r="AG31" s="7"/>
      <c r="AH31" s="7"/>
      <c r="AI31" s="7"/>
      <c r="AJ31" s="4"/>
      <c r="AK31" s="74"/>
      <c r="AL31" s="8"/>
      <c r="AM31" s="8"/>
      <c r="AN31" s="8"/>
      <c r="AO31" s="8"/>
      <c r="AP31" s="8"/>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row>
    <row r="32" spans="2:134" s="1" customFormat="1" ht="22.5" customHeight="1" x14ac:dyDescent="0.15">
      <c r="B32" s="128"/>
      <c r="C32" s="41" t="s">
        <v>13</v>
      </c>
      <c r="D32" s="45"/>
      <c r="E32" s="39">
        <v>82</v>
      </c>
      <c r="F32" s="36">
        <v>1.2195121951219512</v>
      </c>
      <c r="G32" s="57">
        <v>14.634146341463413</v>
      </c>
      <c r="H32" s="28">
        <v>1.2195121951219512</v>
      </c>
      <c r="I32" s="28">
        <v>3.6585365853658534</v>
      </c>
      <c r="J32" s="28">
        <v>1.2195121951219512</v>
      </c>
      <c r="K32" s="60">
        <v>24.390243902439025</v>
      </c>
      <c r="L32" s="28">
        <v>8.536585365853659</v>
      </c>
      <c r="M32" s="28">
        <v>1.2195121951219512</v>
      </c>
      <c r="N32" s="28">
        <v>0</v>
      </c>
      <c r="O32" s="60">
        <v>17.073170731707318</v>
      </c>
      <c r="P32" s="28">
        <v>2.4390243902439024</v>
      </c>
      <c r="Q32" s="28">
        <v>17.073170731707318</v>
      </c>
      <c r="R32" s="28">
        <v>0</v>
      </c>
      <c r="S32" s="28">
        <v>0</v>
      </c>
      <c r="T32" s="29">
        <v>7.3170731707317067</v>
      </c>
      <c r="U32" s="19"/>
      <c r="V32" s="19"/>
      <c r="W32" s="4"/>
      <c r="X32" s="128"/>
      <c r="Y32" s="41" t="s">
        <v>13</v>
      </c>
      <c r="Z32" s="45"/>
      <c r="AA32" s="39">
        <f t="shared" si="0"/>
        <v>82</v>
      </c>
      <c r="AB32" s="73"/>
      <c r="AC32" s="7"/>
      <c r="AD32" s="7"/>
      <c r="AE32" s="7"/>
      <c r="AF32" s="7"/>
      <c r="AG32" s="7"/>
      <c r="AH32" s="7"/>
      <c r="AI32" s="7"/>
      <c r="AJ32" s="4"/>
      <c r="AK32" s="74"/>
      <c r="AL32" s="8"/>
      <c r="AM32" s="8"/>
      <c r="AN32" s="8"/>
      <c r="AO32" s="8"/>
      <c r="AP32" s="8"/>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row>
    <row r="33" spans="2:134" s="1" customFormat="1" ht="22.5" customHeight="1" x14ac:dyDescent="0.15">
      <c r="B33" s="129"/>
      <c r="C33" s="42" t="s">
        <v>14</v>
      </c>
      <c r="D33" s="46"/>
      <c r="E33" s="40">
        <v>138</v>
      </c>
      <c r="F33" s="37">
        <v>5.0724637681159424</v>
      </c>
      <c r="G33" s="48">
        <v>10.869565217391305</v>
      </c>
      <c r="H33" s="30">
        <v>0</v>
      </c>
      <c r="I33" s="30">
        <v>1.4492753623188406</v>
      </c>
      <c r="J33" s="30">
        <v>2.1739130434782608</v>
      </c>
      <c r="K33" s="30">
        <v>16.666666666666664</v>
      </c>
      <c r="L33" s="30">
        <v>12.318840579710146</v>
      </c>
      <c r="M33" s="30">
        <v>4.3478260869565215</v>
      </c>
      <c r="N33" s="30">
        <v>0.72463768115942029</v>
      </c>
      <c r="O33" s="56">
        <v>16.666666666666664</v>
      </c>
      <c r="P33" s="30">
        <v>3.6231884057971016</v>
      </c>
      <c r="Q33" s="30">
        <v>13.768115942028986</v>
      </c>
      <c r="R33" s="30">
        <v>1.4492753623188406</v>
      </c>
      <c r="S33" s="30">
        <v>0</v>
      </c>
      <c r="T33" s="31">
        <v>10.869565217391305</v>
      </c>
      <c r="U33" s="4"/>
      <c r="V33" s="4"/>
      <c r="X33" s="129"/>
      <c r="Y33" s="42" t="s">
        <v>14</v>
      </c>
      <c r="Z33" s="46"/>
      <c r="AA33" s="40">
        <f t="shared" si="0"/>
        <v>138</v>
      </c>
      <c r="AB33" s="75"/>
      <c r="AC33" s="76"/>
      <c r="AD33" s="76"/>
      <c r="AE33" s="76"/>
      <c r="AF33" s="76"/>
      <c r="AG33" s="76"/>
      <c r="AH33" s="76"/>
      <c r="AI33" s="76"/>
      <c r="AJ33" s="76"/>
      <c r="AK33" s="77"/>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row>
    <row r="34" spans="2:134" s="122" customFormat="1" ht="22.5" customHeight="1" x14ac:dyDescent="0.15">
      <c r="B34" s="116"/>
      <c r="C34" s="117"/>
      <c r="D34" s="118"/>
      <c r="E34" s="119"/>
      <c r="F34" s="120"/>
      <c r="G34" s="120"/>
      <c r="H34" s="120"/>
      <c r="I34" s="120"/>
      <c r="J34" s="120"/>
      <c r="K34" s="120"/>
      <c r="L34" s="120"/>
      <c r="M34" s="120"/>
      <c r="N34" s="120"/>
      <c r="O34" s="120"/>
      <c r="P34" s="120"/>
      <c r="Q34" s="120"/>
      <c r="R34" s="120"/>
      <c r="S34" s="120"/>
      <c r="T34" s="120"/>
      <c r="U34" s="121"/>
      <c r="V34" s="121"/>
      <c r="X34" s="116"/>
      <c r="Y34" s="117"/>
      <c r="Z34" s="118"/>
      <c r="AA34" s="119"/>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c r="ED34" s="121"/>
    </row>
    <row r="35" spans="2:134" ht="22.5" customHeight="1" x14ac:dyDescent="0.15">
      <c r="D35" s="82" t="str">
        <f t="shared" ref="D35:R35" si="1">F28</f>
        <v>建設業</v>
      </c>
      <c r="E35" s="82" t="str">
        <f t="shared" si="1"/>
        <v>製造業</v>
      </c>
      <c r="F35" s="82" t="str">
        <f t="shared" si="1"/>
        <v>電気・ガス・熱供給・水道業</v>
      </c>
      <c r="G35" s="82" t="str">
        <f t="shared" si="1"/>
        <v>情報通信業</v>
      </c>
      <c r="H35" s="82" t="str">
        <f t="shared" si="1"/>
        <v>運輸業</v>
      </c>
      <c r="I35" s="82" t="str">
        <f t="shared" si="1"/>
        <v>卸売り・小売業</v>
      </c>
      <c r="J35" s="82" t="str">
        <f t="shared" si="1"/>
        <v>金融・保険業</v>
      </c>
      <c r="K35" s="82" t="str">
        <f t="shared" si="1"/>
        <v>不動産業</v>
      </c>
      <c r="L35" s="82" t="str">
        <f t="shared" si="1"/>
        <v>飲食店、宿泊業</v>
      </c>
      <c r="M35" s="82" t="str">
        <f t="shared" si="1"/>
        <v>医療、福祉</v>
      </c>
      <c r="N35" s="82" t="str">
        <f t="shared" si="1"/>
        <v>教育、学習支援業</v>
      </c>
      <c r="O35" s="82" t="str">
        <f t="shared" si="1"/>
        <v>その他のサービス業</v>
      </c>
      <c r="P35" s="82" t="str">
        <f t="shared" si="1"/>
        <v>公務</v>
      </c>
      <c r="Q35" s="82" t="str">
        <f t="shared" si="1"/>
        <v>農業、水産業、林業、鉱業</v>
      </c>
      <c r="R35" s="82" t="str">
        <f t="shared" si="1"/>
        <v>その他</v>
      </c>
      <c r="S35" s="82" t="s">
        <v>323</v>
      </c>
    </row>
    <row r="36" spans="2:134" ht="22.5" customHeight="1" x14ac:dyDescent="0.15">
      <c r="C36" t="str">
        <f>C31 &amp; "(n=" &amp; E31 &amp; ")"</f>
        <v>男性・管理職/総合職(n=180)</v>
      </c>
      <c r="D36" s="83">
        <f t="shared" ref="D36:R38" si="2">F31</f>
        <v>2.2222222222222223</v>
      </c>
      <c r="E36" s="83">
        <f t="shared" si="2"/>
        <v>30.555555555555557</v>
      </c>
      <c r="F36" s="83">
        <f t="shared" si="2"/>
        <v>2.2222222222222223</v>
      </c>
      <c r="G36" s="83">
        <f t="shared" si="2"/>
        <v>7.2222222222222214</v>
      </c>
      <c r="H36" s="83">
        <f t="shared" si="2"/>
        <v>2.7777777777777777</v>
      </c>
      <c r="I36" s="83">
        <f t="shared" si="2"/>
        <v>13.333333333333334</v>
      </c>
      <c r="J36" s="83">
        <f t="shared" si="2"/>
        <v>10</v>
      </c>
      <c r="K36" s="83">
        <f t="shared" si="2"/>
        <v>3.8888888888888888</v>
      </c>
      <c r="L36" s="83">
        <f t="shared" si="2"/>
        <v>0</v>
      </c>
      <c r="M36" s="83">
        <f t="shared" si="2"/>
        <v>4.4444444444444446</v>
      </c>
      <c r="N36" s="83">
        <f t="shared" si="2"/>
        <v>3.8888888888888888</v>
      </c>
      <c r="O36" s="83">
        <f t="shared" si="2"/>
        <v>15</v>
      </c>
      <c r="P36" s="83">
        <f t="shared" si="2"/>
        <v>0</v>
      </c>
      <c r="Q36" s="83">
        <f t="shared" si="2"/>
        <v>0</v>
      </c>
      <c r="R36" s="83">
        <f t="shared" si="2"/>
        <v>4.4444444444444446</v>
      </c>
      <c r="S36" s="83">
        <f>SUM(D36:R36)</f>
        <v>100</v>
      </c>
    </row>
    <row r="37" spans="2:134" ht="22.5" customHeight="1" x14ac:dyDescent="0.15">
      <c r="C37" t="str">
        <f>C32 &amp; "(n=" &amp; E32 &amp; ")"</f>
        <v>女性・管理職/総合職(n=82)</v>
      </c>
      <c r="D37" s="83">
        <f t="shared" si="2"/>
        <v>1.2195121951219512</v>
      </c>
      <c r="E37" s="83">
        <f t="shared" si="2"/>
        <v>14.634146341463413</v>
      </c>
      <c r="F37" s="83">
        <f t="shared" si="2"/>
        <v>1.2195121951219512</v>
      </c>
      <c r="G37" s="83">
        <f t="shared" si="2"/>
        <v>3.6585365853658534</v>
      </c>
      <c r="H37" s="83">
        <f t="shared" si="2"/>
        <v>1.2195121951219512</v>
      </c>
      <c r="I37" s="83">
        <f t="shared" si="2"/>
        <v>24.390243902439025</v>
      </c>
      <c r="J37" s="83">
        <f t="shared" si="2"/>
        <v>8.536585365853659</v>
      </c>
      <c r="K37" s="83">
        <f t="shared" si="2"/>
        <v>1.2195121951219512</v>
      </c>
      <c r="L37" s="83">
        <f t="shared" si="2"/>
        <v>0</v>
      </c>
      <c r="M37" s="83">
        <f t="shared" si="2"/>
        <v>17.073170731707318</v>
      </c>
      <c r="N37" s="83">
        <f t="shared" si="2"/>
        <v>2.4390243902439024</v>
      </c>
      <c r="O37" s="83">
        <f t="shared" si="2"/>
        <v>17.073170731707318</v>
      </c>
      <c r="P37" s="83">
        <f t="shared" si="2"/>
        <v>0</v>
      </c>
      <c r="Q37" s="83">
        <f t="shared" si="2"/>
        <v>0</v>
      </c>
      <c r="R37" s="83">
        <f t="shared" si="2"/>
        <v>7.3170731707317067</v>
      </c>
      <c r="S37" s="83">
        <f t="shared" ref="S37:S39" si="3">SUM(D37:R37)</f>
        <v>100</v>
      </c>
    </row>
    <row r="38" spans="2:134" ht="22.5" customHeight="1" x14ac:dyDescent="0.15">
      <c r="C38" t="str">
        <f>C33 &amp; "(n=" &amp; E33 &amp; ")"</f>
        <v>女性・一般職(n=138)</v>
      </c>
      <c r="D38" s="83">
        <f t="shared" si="2"/>
        <v>5.0724637681159424</v>
      </c>
      <c r="E38" s="83">
        <f t="shared" si="2"/>
        <v>10.869565217391305</v>
      </c>
      <c r="F38" s="83">
        <f t="shared" si="2"/>
        <v>0</v>
      </c>
      <c r="G38" s="83">
        <f t="shared" si="2"/>
        <v>1.4492753623188406</v>
      </c>
      <c r="H38" s="83">
        <f t="shared" si="2"/>
        <v>2.1739130434782608</v>
      </c>
      <c r="I38" s="83">
        <f t="shared" si="2"/>
        <v>16.666666666666664</v>
      </c>
      <c r="J38" s="83">
        <f t="shared" si="2"/>
        <v>12.318840579710146</v>
      </c>
      <c r="K38" s="83">
        <f t="shared" si="2"/>
        <v>4.3478260869565215</v>
      </c>
      <c r="L38" s="83">
        <f t="shared" si="2"/>
        <v>0.72463768115942029</v>
      </c>
      <c r="M38" s="83">
        <f t="shared" si="2"/>
        <v>16.666666666666664</v>
      </c>
      <c r="N38" s="83">
        <f t="shared" si="2"/>
        <v>3.6231884057971016</v>
      </c>
      <c r="O38" s="83">
        <f t="shared" si="2"/>
        <v>13.768115942028986</v>
      </c>
      <c r="P38" s="83">
        <f t="shared" si="2"/>
        <v>1.4492753623188406</v>
      </c>
      <c r="Q38" s="83">
        <f t="shared" si="2"/>
        <v>0</v>
      </c>
      <c r="R38" s="83">
        <f t="shared" si="2"/>
        <v>10.869565217391305</v>
      </c>
      <c r="S38" s="83">
        <f t="shared" si="3"/>
        <v>100</v>
      </c>
    </row>
    <row r="39" spans="2:134" ht="22.5" customHeight="1" x14ac:dyDescent="0.15">
      <c r="C39" t="str">
        <f>B30 &amp; "(n=" &amp; E30 &amp; ")"</f>
        <v>全体(n=423)</v>
      </c>
      <c r="D39" s="83">
        <f>F30</f>
        <v>2.8368794326241136</v>
      </c>
      <c r="E39" s="83">
        <f t="shared" ref="E39:K39" si="4">G30</f>
        <v>20.33096926713948</v>
      </c>
      <c r="F39" s="83">
        <f t="shared" si="4"/>
        <v>1.4184397163120568</v>
      </c>
      <c r="G39" s="83">
        <f t="shared" si="4"/>
        <v>4.7281323877068555</v>
      </c>
      <c r="H39" s="83">
        <f t="shared" si="4"/>
        <v>2.3640661938534278</v>
      </c>
      <c r="I39" s="83">
        <f t="shared" si="4"/>
        <v>16.548463356973993</v>
      </c>
      <c r="J39" s="83">
        <f t="shared" si="4"/>
        <v>10.638297872340425</v>
      </c>
      <c r="K39" s="83">
        <f t="shared" si="4"/>
        <v>3.5460992907801421</v>
      </c>
      <c r="L39" s="83">
        <f t="shared" ref="L39" si="5">N30</f>
        <v>0.2364066193853428</v>
      </c>
      <c r="M39" s="83">
        <f t="shared" ref="M39" si="6">O30</f>
        <v>10.638297872340425</v>
      </c>
      <c r="N39" s="83">
        <f t="shared" ref="N39" si="7">P30</f>
        <v>3.5460992907801421</v>
      </c>
      <c r="O39" s="83">
        <f t="shared" ref="O39" si="8">Q30</f>
        <v>15.602836879432624</v>
      </c>
      <c r="P39" s="83">
        <f t="shared" ref="P39" si="9">R30</f>
        <v>0.4728132387706856</v>
      </c>
      <c r="Q39" s="83">
        <f t="shared" ref="Q39" si="10">S30</f>
        <v>0</v>
      </c>
      <c r="R39" s="83">
        <f t="shared" ref="R39" si="11">T30</f>
        <v>7.0921985815602842</v>
      </c>
      <c r="S39" s="83">
        <f t="shared" si="3"/>
        <v>100</v>
      </c>
    </row>
    <row r="40" spans="2:134" ht="22.5" customHeight="1" x14ac:dyDescent="0.15"/>
    <row r="41" spans="2:134" ht="22.5" customHeight="1" x14ac:dyDescent="0.15"/>
    <row r="42" spans="2:134" ht="22.5" customHeight="1" x14ac:dyDescent="0.15"/>
    <row r="43" spans="2:134" ht="22.5" customHeight="1" x14ac:dyDescent="0.15"/>
    <row r="44" spans="2:134" ht="22.5" customHeight="1" x14ac:dyDescent="0.15"/>
    <row r="45" spans="2:134" ht="22.5" customHeight="1" x14ac:dyDescent="0.15"/>
    <row r="46" spans="2:134" ht="22.5" customHeight="1" x14ac:dyDescent="0.15"/>
    <row r="47" spans="2:134" ht="22.5" customHeight="1" x14ac:dyDescent="0.15"/>
    <row r="48" spans="2:134" ht="22.5" customHeight="1" x14ac:dyDescent="0.15"/>
    <row r="49" ht="22.5" customHeight="1" x14ac:dyDescent="0.15"/>
    <row r="50" ht="22.5" customHeight="1" x14ac:dyDescent="0.15"/>
    <row r="51" ht="22.5" customHeight="1" x14ac:dyDescent="0.15"/>
  </sheetData>
  <mergeCells count="4">
    <mergeCell ref="B30:D30"/>
    <mergeCell ref="B31:B33"/>
    <mergeCell ref="X30:Z30"/>
    <mergeCell ref="X31:X33"/>
  </mergeCells>
  <phoneticPr fontId="5"/>
  <conditionalFormatting sqref="AK28:AP28 C31:C32 F28:V28">
    <cfRule type="cellIs" dxfId="173" priority="2" stopIfTrue="1" operator="equal">
      <formula>"."</formula>
    </cfRule>
  </conditionalFormatting>
  <conditionalFormatting sqref="Y31:Y32">
    <cfRule type="cellIs" dxfId="17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ED51"/>
  <sheetViews>
    <sheetView topLeftCell="B29" zoomScaleNormal="100" workbookViewId="0">
      <selection activeCell="E41" sqref="E41"/>
    </sheetView>
  </sheetViews>
  <sheetFormatPr defaultColWidth="5.25" defaultRowHeight="13.5" x14ac:dyDescent="0.15"/>
  <cols>
    <col min="1" max="2" width="7" customWidth="1"/>
    <col min="3" max="3" width="25.625" customWidth="1"/>
    <col min="4" max="4" width="4.625" customWidth="1"/>
    <col min="5" max="5" width="5.375" customWidth="1"/>
    <col min="6" max="22" width="6.75" customWidth="1"/>
    <col min="23" max="23" width="3.375" customWidth="1"/>
    <col min="24" max="24" width="7" customWidth="1"/>
    <col min="25" max="25" width="25.625" customWidth="1"/>
    <col min="26" max="26" width="4.625" customWidth="1"/>
    <col min="27" max="27" width="5.375" customWidth="1"/>
    <col min="28" max="36" width="5.25" customWidth="1"/>
    <col min="37" max="43" width="5.375" customWidth="1"/>
    <col min="44" max="134" width="5.25" customWidth="1"/>
  </cols>
  <sheetData>
    <row r="1" spans="2:134" s="1" customFormat="1" ht="21.75" customHeight="1" x14ac:dyDescent="0.15">
      <c r="B1" s="15"/>
      <c r="C1" s="16"/>
      <c r="D1" s="2"/>
      <c r="E1" s="13"/>
      <c r="F1" s="4"/>
      <c r="G1" s="4"/>
      <c r="H1" s="4"/>
      <c r="I1" s="4"/>
      <c r="J1" s="4"/>
      <c r="K1" s="4"/>
      <c r="L1" s="4"/>
      <c r="M1" s="4"/>
      <c r="N1" s="4"/>
      <c r="O1" s="4"/>
      <c r="P1" s="4"/>
      <c r="Q1" s="4"/>
      <c r="R1" s="4"/>
      <c r="S1" s="4"/>
      <c r="T1" s="4"/>
      <c r="U1" s="4"/>
      <c r="V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row>
    <row r="2" spans="2:134" s="1" customFormat="1" ht="15" customHeight="1" x14ac:dyDescent="0.15">
      <c r="B2" s="15"/>
      <c r="C2" s="16"/>
      <c r="D2" s="2"/>
      <c r="E2" s="13"/>
      <c r="F2" s="4"/>
      <c r="G2" s="4"/>
      <c r="H2" s="4"/>
      <c r="I2" s="4"/>
      <c r="J2" s="4"/>
      <c r="K2" s="4"/>
      <c r="L2" s="4"/>
      <c r="M2" s="4"/>
      <c r="N2" s="4"/>
      <c r="O2" s="4"/>
      <c r="P2" s="4"/>
      <c r="Q2" s="4"/>
      <c r="R2" s="4"/>
      <c r="S2" s="4"/>
      <c r="T2" s="4"/>
      <c r="U2" s="4"/>
      <c r="V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row>
    <row r="3" spans="2:134" s="1" customFormat="1" ht="15" customHeight="1" x14ac:dyDescent="0.15">
      <c r="B3" s="15"/>
      <c r="C3" s="16"/>
      <c r="D3" s="2"/>
      <c r="E3" s="13"/>
      <c r="F3" s="4"/>
      <c r="G3" s="4"/>
      <c r="H3" s="4"/>
      <c r="I3" s="4"/>
      <c r="J3" s="4"/>
      <c r="K3" s="4"/>
      <c r="L3" s="4"/>
      <c r="M3" s="4"/>
      <c r="N3" s="4"/>
      <c r="O3" s="4"/>
      <c r="P3" s="4"/>
      <c r="Q3" s="4"/>
      <c r="R3" s="4"/>
      <c r="S3" s="4"/>
      <c r="T3" s="4"/>
      <c r="U3" s="4"/>
      <c r="V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row>
    <row r="4" spans="2:134" s="1" customFormat="1" ht="15" customHeight="1" x14ac:dyDescent="0.15">
      <c r="B4" s="15"/>
      <c r="C4" s="16"/>
      <c r="D4" s="2"/>
      <c r="E4" s="13"/>
      <c r="F4" s="4"/>
      <c r="G4" s="4"/>
      <c r="H4" s="4"/>
      <c r="I4" s="4"/>
      <c r="J4" s="4"/>
      <c r="K4" s="4"/>
      <c r="L4" s="4"/>
      <c r="M4" s="4"/>
      <c r="N4" s="4"/>
      <c r="O4" s="4"/>
      <c r="P4" s="4"/>
      <c r="Q4" s="4"/>
      <c r="R4" s="4"/>
      <c r="S4" s="4"/>
      <c r="T4" s="4"/>
      <c r="U4" s="4"/>
      <c r="V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row>
    <row r="5" spans="2:134" s="1" customFormat="1" ht="15" customHeight="1" x14ac:dyDescent="0.15">
      <c r="B5" s="15"/>
      <c r="C5" s="16"/>
      <c r="D5" s="2"/>
      <c r="E5" s="13"/>
      <c r="F5" s="4"/>
      <c r="G5" s="4"/>
      <c r="H5" s="4"/>
      <c r="I5" s="4"/>
      <c r="J5" s="4"/>
      <c r="K5" s="4"/>
      <c r="L5" s="4"/>
      <c r="M5" s="4"/>
      <c r="N5" s="4"/>
      <c r="O5" s="4"/>
      <c r="P5" s="4"/>
      <c r="Q5" s="4"/>
      <c r="R5" s="4"/>
      <c r="S5" s="4"/>
      <c r="T5" s="4"/>
      <c r="U5" s="4"/>
      <c r="V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row>
    <row r="6" spans="2:134" s="1" customFormat="1" ht="15" customHeight="1" x14ac:dyDescent="0.15">
      <c r="B6" s="15"/>
      <c r="C6" s="16"/>
      <c r="D6" s="2"/>
      <c r="E6" s="13"/>
      <c r="F6" s="4"/>
      <c r="G6" s="4"/>
      <c r="H6" s="4"/>
      <c r="I6" s="4"/>
      <c r="J6" s="4"/>
      <c r="K6" s="4"/>
      <c r="L6" s="4"/>
      <c r="M6" s="4"/>
      <c r="N6" s="4"/>
      <c r="O6" s="4"/>
      <c r="P6" s="4"/>
      <c r="Q6" s="4"/>
      <c r="R6" s="4"/>
      <c r="S6" s="4"/>
      <c r="T6" s="4"/>
      <c r="U6" s="4"/>
      <c r="V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row>
    <row r="7" spans="2:134" s="1" customFormat="1" ht="15" customHeight="1" x14ac:dyDescent="0.15">
      <c r="B7" s="15"/>
      <c r="C7" s="16"/>
      <c r="D7" s="2"/>
      <c r="E7" s="13"/>
      <c r="F7" s="4"/>
      <c r="G7" s="4"/>
      <c r="H7" s="4"/>
      <c r="I7" s="4"/>
      <c r="J7" s="4"/>
      <c r="K7" s="4"/>
      <c r="L7" s="4"/>
      <c r="M7" s="4"/>
      <c r="N7" s="4"/>
      <c r="O7" s="4"/>
      <c r="P7" s="4"/>
      <c r="Q7" s="4"/>
      <c r="R7" s="4"/>
      <c r="S7" s="4"/>
      <c r="T7" s="4"/>
      <c r="U7" s="4"/>
      <c r="V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row>
    <row r="8" spans="2:134" s="1" customFormat="1" ht="15" customHeight="1" x14ac:dyDescent="0.15">
      <c r="B8" s="15"/>
      <c r="C8" s="16"/>
      <c r="D8" s="2"/>
      <c r="E8" s="13"/>
      <c r="F8" s="4"/>
      <c r="G8" s="4"/>
      <c r="H8" s="4"/>
      <c r="I8" s="4"/>
      <c r="J8" s="4"/>
      <c r="K8" s="4"/>
      <c r="L8" s="4"/>
      <c r="M8" s="4"/>
      <c r="N8" s="4"/>
      <c r="O8" s="4"/>
      <c r="P8" s="4"/>
      <c r="Q8" s="4"/>
      <c r="R8" s="4"/>
      <c r="S8" s="4"/>
      <c r="T8" s="4"/>
      <c r="U8" s="4"/>
      <c r="V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row>
    <row r="9" spans="2:134" s="1" customFormat="1" ht="15" customHeight="1" x14ac:dyDescent="0.15">
      <c r="B9" s="15"/>
      <c r="C9" s="16"/>
      <c r="D9" s="2"/>
      <c r="E9" s="13"/>
      <c r="F9" s="4"/>
      <c r="G9" s="4"/>
      <c r="H9" s="4"/>
      <c r="I9" s="4"/>
      <c r="J9" s="4"/>
      <c r="K9" s="4"/>
      <c r="L9" s="4"/>
      <c r="M9" s="4"/>
      <c r="N9" s="4"/>
      <c r="O9" s="4"/>
      <c r="P9" s="4"/>
      <c r="Q9" s="4"/>
      <c r="R9" s="4"/>
      <c r="S9" s="4"/>
      <c r="T9" s="4"/>
      <c r="U9" s="4"/>
      <c r="V9" s="4"/>
      <c r="W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row>
    <row r="10" spans="2:134" s="1" customFormat="1" ht="15" hidden="1" customHeight="1" x14ac:dyDescent="0.15">
      <c r="B10" s="15"/>
      <c r="C10" s="16"/>
      <c r="D10" s="5"/>
      <c r="E10" s="12"/>
      <c r="F10" s="4"/>
      <c r="G10" s="4"/>
      <c r="H10" s="4"/>
      <c r="I10" s="4"/>
      <c r="J10" s="4"/>
      <c r="K10" s="4"/>
      <c r="L10" s="4"/>
      <c r="M10" s="4"/>
      <c r="N10" s="4"/>
      <c r="O10" s="4"/>
      <c r="P10" s="4"/>
      <c r="Q10" s="4"/>
      <c r="R10" s="4"/>
      <c r="S10" s="4"/>
      <c r="T10" s="4"/>
      <c r="U10" s="4"/>
      <c r="V10" s="4"/>
      <c r="W10" s="3"/>
      <c r="AA10" s="4"/>
      <c r="AB10" s="4"/>
      <c r="AC10" s="4"/>
      <c r="AD10" s="4"/>
      <c r="AE10" s="4"/>
      <c r="AF10" s="4"/>
      <c r="AG10" s="4"/>
      <c r="AH10" s="4"/>
      <c r="AI10" s="4"/>
      <c r="AJ10" s="3"/>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row>
    <row r="11" spans="2:134" s="1" customFormat="1" ht="15" hidden="1" customHeight="1" x14ac:dyDescent="0.15">
      <c r="B11" s="15"/>
      <c r="C11" s="16"/>
      <c r="D11" s="5"/>
      <c r="E11" s="12"/>
      <c r="F11" s="4"/>
      <c r="G11" s="4"/>
      <c r="H11" s="4"/>
      <c r="I11" s="4"/>
      <c r="J11" s="4"/>
      <c r="K11" s="4"/>
      <c r="L11" s="4"/>
      <c r="M11" s="4"/>
      <c r="N11" s="4"/>
      <c r="O11" s="4"/>
      <c r="P11" s="4"/>
      <c r="Q11" s="4"/>
      <c r="R11" s="4"/>
      <c r="S11" s="4"/>
      <c r="T11" s="4"/>
      <c r="U11" s="4"/>
      <c r="V11" s="4"/>
      <c r="W11" s="6"/>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row>
    <row r="12" spans="2:134" s="1" customFormat="1" ht="15" hidden="1" customHeight="1" x14ac:dyDescent="0.15">
      <c r="B12" s="15"/>
      <c r="C12" s="16"/>
      <c r="D12" s="5"/>
      <c r="E12" s="12"/>
      <c r="F12" s="4"/>
      <c r="G12" s="4"/>
      <c r="H12" s="4"/>
      <c r="I12" s="4"/>
      <c r="J12" s="4"/>
      <c r="K12" s="4"/>
      <c r="L12" s="4"/>
      <c r="M12" s="4"/>
      <c r="N12" s="4"/>
      <c r="O12" s="4"/>
      <c r="P12" s="4"/>
      <c r="Q12" s="4"/>
      <c r="R12" s="4"/>
      <c r="S12" s="4"/>
      <c r="T12" s="4"/>
      <c r="U12" s="4"/>
      <c r="V12" s="4"/>
      <c r="W12" s="6"/>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row>
    <row r="13" spans="2:134" s="1" customFormat="1" ht="15" hidden="1" customHeight="1" x14ac:dyDescent="0.15">
      <c r="B13" s="15"/>
      <c r="C13" s="16"/>
      <c r="D13" s="5"/>
      <c r="E13" s="12"/>
      <c r="F13" s="4"/>
      <c r="G13" s="4"/>
      <c r="H13" s="4"/>
      <c r="I13" s="4"/>
      <c r="J13" s="4"/>
      <c r="K13" s="4"/>
      <c r="L13" s="4"/>
      <c r="M13" s="4"/>
      <c r="N13" s="4"/>
      <c r="O13" s="4"/>
      <c r="P13" s="4"/>
      <c r="Q13" s="4"/>
      <c r="R13" s="4"/>
      <c r="S13" s="4"/>
      <c r="T13" s="4"/>
      <c r="U13" s="4"/>
      <c r="V13" s="4"/>
      <c r="W13" s="6"/>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row>
    <row r="14" spans="2:134" s="1" customFormat="1" ht="15" customHeight="1" x14ac:dyDescent="0.15">
      <c r="B14" s="15"/>
      <c r="C14" s="16"/>
      <c r="D14" s="5"/>
      <c r="E14" s="12"/>
      <c r="F14" s="4"/>
      <c r="G14" s="4"/>
      <c r="H14" s="4"/>
      <c r="I14" s="4"/>
      <c r="J14" s="4"/>
      <c r="K14" s="4"/>
      <c r="L14" s="4"/>
      <c r="M14" s="4"/>
      <c r="N14" s="4"/>
      <c r="O14" s="4"/>
      <c r="P14" s="4"/>
      <c r="Q14" s="4"/>
      <c r="R14" s="4"/>
      <c r="S14" s="4"/>
      <c r="T14" s="4"/>
      <c r="U14" s="4"/>
      <c r="V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row>
    <row r="15" spans="2:134" s="1" customFormat="1" ht="15" customHeight="1" x14ac:dyDescent="0.15">
      <c r="B15" s="15"/>
      <c r="C15" s="16"/>
      <c r="D15" s="5"/>
      <c r="E15" s="12"/>
      <c r="F15" s="4"/>
      <c r="G15" s="4"/>
      <c r="H15" s="4"/>
      <c r="I15" s="4"/>
      <c r="J15" s="4"/>
      <c r="K15" s="4"/>
      <c r="L15" s="4"/>
      <c r="M15" s="4"/>
      <c r="N15" s="4"/>
      <c r="O15" s="4"/>
      <c r="P15" s="4"/>
      <c r="Q15" s="4"/>
      <c r="R15" s="4"/>
      <c r="S15" s="4"/>
      <c r="T15" s="4"/>
      <c r="U15" s="4"/>
      <c r="V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row>
    <row r="16" spans="2:134" s="1" customFormat="1" ht="15" customHeight="1" x14ac:dyDescent="0.15">
      <c r="B16" s="15"/>
      <c r="C16" s="16"/>
      <c r="D16" s="5"/>
      <c r="E16" s="12"/>
      <c r="F16" s="4"/>
      <c r="G16" s="4"/>
      <c r="H16" s="4"/>
      <c r="I16" s="4"/>
      <c r="J16" s="4"/>
      <c r="K16" s="4"/>
      <c r="L16" s="4"/>
      <c r="M16" s="4"/>
      <c r="N16" s="4"/>
      <c r="O16" s="4"/>
      <c r="P16" s="4"/>
      <c r="Q16" s="4"/>
      <c r="R16" s="4"/>
      <c r="S16" s="4"/>
      <c r="T16" s="4"/>
      <c r="U16" s="4"/>
      <c r="V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row>
    <row r="17" spans="2:134" s="1" customFormat="1" ht="15" customHeight="1" x14ac:dyDescent="0.15">
      <c r="B17" s="15"/>
      <c r="C17" s="16"/>
      <c r="D17" s="5"/>
      <c r="E17" s="12"/>
      <c r="F17" s="4"/>
      <c r="G17" s="4"/>
      <c r="H17" s="4"/>
      <c r="I17" s="4"/>
      <c r="J17" s="4"/>
      <c r="K17" s="4"/>
      <c r="L17" s="4"/>
      <c r="M17" s="4"/>
      <c r="N17" s="4"/>
      <c r="O17" s="4"/>
      <c r="P17" s="4"/>
      <c r="Q17" s="4"/>
      <c r="R17" s="4"/>
      <c r="S17" s="4"/>
      <c r="T17" s="4"/>
      <c r="U17" s="4"/>
      <c r="V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row>
    <row r="18" spans="2:134" s="1" customFormat="1" ht="15" customHeight="1" x14ac:dyDescent="0.15">
      <c r="B18" s="15"/>
      <c r="C18" s="16"/>
      <c r="D18" s="5"/>
      <c r="E18" s="12"/>
      <c r="F18" s="4"/>
      <c r="G18" s="4"/>
      <c r="H18" s="4"/>
      <c r="I18" s="4"/>
      <c r="J18" s="4"/>
      <c r="K18" s="4"/>
      <c r="L18" s="4"/>
      <c r="M18" s="4"/>
      <c r="N18" s="4"/>
      <c r="O18" s="4"/>
      <c r="P18" s="4"/>
      <c r="Q18" s="4"/>
      <c r="R18" s="4"/>
      <c r="S18" s="4"/>
      <c r="T18" s="4"/>
      <c r="U18" s="4"/>
      <c r="V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row>
    <row r="19" spans="2:134" s="1" customFormat="1" ht="15" customHeight="1" x14ac:dyDescent="0.15">
      <c r="B19" s="15"/>
      <c r="C19" s="16"/>
      <c r="D19" s="5"/>
      <c r="E19" s="12"/>
      <c r="F19" s="4"/>
      <c r="G19" s="4"/>
      <c r="H19" s="4"/>
      <c r="I19" s="4"/>
      <c r="J19" s="4"/>
      <c r="K19" s="4"/>
      <c r="L19" s="4"/>
      <c r="M19" s="4"/>
      <c r="N19" s="4"/>
      <c r="O19" s="4"/>
      <c r="P19" s="4"/>
      <c r="Q19" s="4"/>
      <c r="R19" s="4"/>
      <c r="S19" s="4"/>
      <c r="T19" s="4"/>
      <c r="U19" s="4"/>
      <c r="V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row>
    <row r="20" spans="2:134" s="1" customFormat="1" ht="15" customHeight="1" x14ac:dyDescent="0.15">
      <c r="B20" s="15"/>
      <c r="C20" s="16"/>
      <c r="D20" s="5"/>
      <c r="E20" s="12"/>
      <c r="F20" s="4"/>
      <c r="G20" s="4"/>
      <c r="H20" s="4"/>
      <c r="I20" s="4"/>
      <c r="J20" s="4"/>
      <c r="K20" s="4"/>
      <c r="L20" s="4"/>
      <c r="M20" s="4"/>
      <c r="N20" s="4"/>
      <c r="O20" s="4"/>
      <c r="P20" s="4"/>
      <c r="Q20" s="4"/>
      <c r="R20" s="4"/>
      <c r="S20" s="4"/>
      <c r="T20" s="4"/>
      <c r="U20" s="4"/>
      <c r="V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row>
    <row r="21" spans="2:134" s="1" customFormat="1" ht="15" customHeight="1" x14ac:dyDescent="0.15">
      <c r="B21" s="15"/>
      <c r="C21" s="16"/>
      <c r="D21" s="5"/>
      <c r="E21" s="12"/>
      <c r="F21" s="4"/>
      <c r="G21" s="4"/>
      <c r="H21" s="4"/>
      <c r="I21" s="4"/>
      <c r="J21" s="4"/>
      <c r="K21" s="4"/>
      <c r="L21" s="4"/>
      <c r="M21" s="4"/>
      <c r="N21" s="4"/>
      <c r="O21" s="4"/>
      <c r="P21" s="4"/>
      <c r="Q21" s="4"/>
      <c r="R21" s="4"/>
      <c r="S21" s="4"/>
      <c r="T21" s="4"/>
      <c r="U21" s="4"/>
      <c r="V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row>
    <row r="22" spans="2:134" s="1" customFormat="1" ht="15" customHeight="1" x14ac:dyDescent="0.15">
      <c r="B22" s="15"/>
      <c r="C22" s="16"/>
      <c r="D22" s="5"/>
      <c r="E22" s="12"/>
      <c r="F22" s="4"/>
      <c r="G22" s="4"/>
      <c r="H22" s="4"/>
      <c r="I22" s="4"/>
      <c r="J22" s="4"/>
      <c r="K22" s="4"/>
      <c r="L22" s="4"/>
      <c r="M22" s="4"/>
      <c r="N22" s="4"/>
      <c r="O22" s="4"/>
      <c r="P22" s="4"/>
      <c r="Q22" s="4"/>
      <c r="R22" s="4"/>
      <c r="S22" s="4"/>
      <c r="T22" s="4"/>
      <c r="U22" s="4"/>
      <c r="V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row>
    <row r="23" spans="2:134" s="1" customFormat="1" ht="15" customHeight="1" x14ac:dyDescent="0.15">
      <c r="B23" s="15"/>
      <c r="C23" s="16"/>
      <c r="D23" s="5"/>
      <c r="E23" s="12"/>
      <c r="F23" s="4"/>
      <c r="G23" s="4"/>
      <c r="H23" s="4"/>
      <c r="I23" s="4"/>
      <c r="J23" s="4"/>
      <c r="K23" s="4"/>
      <c r="L23" s="4"/>
      <c r="M23" s="4"/>
      <c r="N23" s="4"/>
      <c r="O23" s="4"/>
      <c r="P23" s="4"/>
      <c r="Q23" s="4"/>
      <c r="R23" s="4"/>
      <c r="S23" s="4"/>
      <c r="T23" s="4"/>
      <c r="U23" s="4"/>
      <c r="V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row>
    <row r="24" spans="2:134" s="1" customFormat="1" ht="15" customHeight="1" x14ac:dyDescent="0.15">
      <c r="B24" s="15"/>
      <c r="C24" s="16"/>
      <c r="D24" s="5"/>
      <c r="E24" s="12"/>
      <c r="F24" s="4"/>
      <c r="G24" s="4"/>
      <c r="H24" s="4"/>
      <c r="I24" s="4"/>
      <c r="J24" s="4"/>
      <c r="K24" s="4"/>
      <c r="L24" s="4"/>
      <c r="M24" s="4"/>
      <c r="N24" s="4"/>
      <c r="O24" s="4"/>
      <c r="P24" s="4"/>
      <c r="Q24" s="4"/>
      <c r="R24" s="4"/>
      <c r="S24" s="4"/>
      <c r="T24" s="4"/>
      <c r="U24" s="4"/>
      <c r="V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row>
    <row r="25" spans="2:134" s="1" customFormat="1" ht="15" customHeight="1" x14ac:dyDescent="0.15">
      <c r="B25" s="15"/>
      <c r="C25" s="16"/>
      <c r="D25" s="5"/>
      <c r="E25" s="12"/>
      <c r="F25" s="4"/>
      <c r="G25" s="4"/>
      <c r="H25" s="4"/>
      <c r="I25" s="4"/>
      <c r="J25" s="4"/>
      <c r="K25" s="4"/>
      <c r="L25" s="4"/>
      <c r="M25" s="4"/>
      <c r="N25" s="4"/>
      <c r="O25" s="4"/>
      <c r="P25" s="4"/>
      <c r="Q25" s="4"/>
      <c r="R25" s="4"/>
      <c r="S25" s="4"/>
      <c r="T25" s="4"/>
      <c r="U25" s="4"/>
      <c r="V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row>
    <row r="26" spans="2:134" s="1" customFormat="1" ht="15" customHeight="1" x14ac:dyDescent="0.15">
      <c r="B26" s="15"/>
      <c r="C26" s="16"/>
      <c r="D26" s="5"/>
      <c r="E26" s="12"/>
      <c r="F26" s="4"/>
      <c r="G26" s="4"/>
      <c r="H26" s="4"/>
      <c r="I26" s="4"/>
      <c r="J26" s="4"/>
      <c r="K26" s="4"/>
      <c r="L26" s="4"/>
      <c r="M26" s="4"/>
      <c r="N26" s="4"/>
      <c r="O26" s="4"/>
      <c r="P26" s="4"/>
      <c r="Q26" s="4"/>
      <c r="R26" s="4"/>
      <c r="S26" s="4"/>
      <c r="T26" s="4"/>
      <c r="U26" s="4"/>
      <c r="V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row>
    <row r="27" spans="2:134" s="1" customFormat="1" ht="15" customHeight="1" x14ac:dyDescent="0.15">
      <c r="B27" s="20"/>
      <c r="C27" s="20"/>
      <c r="D27" s="47"/>
      <c r="E27" s="34"/>
      <c r="F27" s="10"/>
      <c r="G27" s="10"/>
      <c r="H27" s="10"/>
      <c r="I27" s="10"/>
      <c r="J27" s="10"/>
      <c r="K27" s="10"/>
      <c r="L27" s="10"/>
      <c r="M27" s="10"/>
      <c r="N27" s="10"/>
      <c r="O27" s="10"/>
      <c r="P27" s="10"/>
      <c r="Q27" s="10"/>
      <c r="R27" s="10"/>
      <c r="S27" s="10"/>
      <c r="T27" s="10"/>
      <c r="U27" s="4"/>
      <c r="V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row>
    <row r="28" spans="2:134" s="4" customFormat="1" ht="129.94999999999999" customHeight="1" x14ac:dyDescent="0.15">
      <c r="B28" s="20"/>
      <c r="C28" s="20"/>
      <c r="D28" s="47"/>
      <c r="E28" s="21"/>
      <c r="F28" s="22" t="s">
        <v>46</v>
      </c>
      <c r="G28" s="23" t="s">
        <v>47</v>
      </c>
      <c r="H28" s="23" t="s">
        <v>48</v>
      </c>
      <c r="I28" s="23" t="s">
        <v>49</v>
      </c>
      <c r="J28" s="23" t="s">
        <v>50</v>
      </c>
      <c r="K28" s="23" t="s">
        <v>51</v>
      </c>
      <c r="L28" s="23" t="s">
        <v>52</v>
      </c>
      <c r="M28" s="23" t="s">
        <v>53</v>
      </c>
      <c r="N28" s="23" t="s">
        <v>54</v>
      </c>
      <c r="O28" s="23" t="s">
        <v>55</v>
      </c>
      <c r="P28" s="23" t="s">
        <v>56</v>
      </c>
      <c r="Q28" s="23" t="s">
        <v>57</v>
      </c>
      <c r="R28" s="23" t="s">
        <v>58</v>
      </c>
      <c r="S28" s="23" t="s">
        <v>59</v>
      </c>
      <c r="T28" s="24" t="s">
        <v>22</v>
      </c>
      <c r="U28" s="17"/>
      <c r="V28" s="17"/>
      <c r="W28" s="1"/>
      <c r="X28" s="9"/>
      <c r="Y28" s="9"/>
      <c r="Z28" s="9"/>
      <c r="AK28" s="17"/>
      <c r="AL28" s="17"/>
      <c r="AM28" s="17"/>
      <c r="AN28" s="17"/>
      <c r="AO28" s="17"/>
      <c r="AP28" s="17"/>
    </row>
    <row r="29" spans="2:134" s="3" customFormat="1" ht="20.100000000000001" customHeight="1" x14ac:dyDescent="0.15">
      <c r="B29" s="20"/>
      <c r="C29" s="20"/>
      <c r="D29" s="47"/>
      <c r="E29" s="11" t="s">
        <v>0</v>
      </c>
      <c r="F29" s="25"/>
      <c r="G29" s="26"/>
      <c r="H29" s="26"/>
      <c r="I29" s="26"/>
      <c r="J29" s="26"/>
      <c r="K29" s="26"/>
      <c r="L29" s="26"/>
      <c r="M29" s="26"/>
      <c r="N29" s="26"/>
      <c r="O29" s="26"/>
      <c r="P29" s="26"/>
      <c r="Q29" s="26"/>
      <c r="R29" s="26"/>
      <c r="S29" s="26"/>
      <c r="T29" s="27"/>
      <c r="U29" s="18"/>
      <c r="V29" s="18"/>
      <c r="W29" s="1"/>
      <c r="AA29" s="72" t="s">
        <v>0</v>
      </c>
      <c r="AI29" s="12"/>
      <c r="AJ29" s="4"/>
      <c r="AK29" s="14" t="s">
        <v>1</v>
      </c>
      <c r="AL29" s="18"/>
      <c r="AM29" s="18"/>
      <c r="AN29" s="18"/>
      <c r="AO29" s="18"/>
      <c r="AP29" s="18"/>
    </row>
    <row r="30" spans="2:134" s="1" customFormat="1" ht="22.5" customHeight="1" x14ac:dyDescent="0.15">
      <c r="B30" s="125" t="s">
        <v>10</v>
      </c>
      <c r="C30" s="126"/>
      <c r="D30" s="126"/>
      <c r="E30" s="38">
        <v>163</v>
      </c>
      <c r="F30" s="35">
        <v>3.0674846625766872</v>
      </c>
      <c r="G30" s="32">
        <v>19.631901840490798</v>
      </c>
      <c r="H30" s="32">
        <v>1.2269938650306749</v>
      </c>
      <c r="I30" s="32">
        <v>3.0674846625766872</v>
      </c>
      <c r="J30" s="32">
        <v>1.8404907975460123</v>
      </c>
      <c r="K30" s="32">
        <v>14.723926380368098</v>
      </c>
      <c r="L30" s="32">
        <v>18.404907975460123</v>
      </c>
      <c r="M30" s="32">
        <v>1.2269938650306749</v>
      </c>
      <c r="N30" s="32">
        <v>2.4539877300613497</v>
      </c>
      <c r="O30" s="32">
        <v>10.429447852760736</v>
      </c>
      <c r="P30" s="32">
        <v>7.3619631901840492</v>
      </c>
      <c r="Q30" s="32">
        <v>9.8159509202453989</v>
      </c>
      <c r="R30" s="32">
        <v>0</v>
      </c>
      <c r="S30" s="32">
        <v>0</v>
      </c>
      <c r="T30" s="33">
        <v>6.7484662576687118</v>
      </c>
      <c r="U30" s="19"/>
      <c r="V30" s="19"/>
      <c r="X30" s="125" t="s">
        <v>10</v>
      </c>
      <c r="Y30" s="126"/>
      <c r="Z30" s="126"/>
      <c r="AA30" s="38">
        <f t="shared" ref="AA30:AA33" si="0">IF(LEN(E30)=0,"",E30)</f>
        <v>163</v>
      </c>
      <c r="AB30" s="78"/>
      <c r="AC30" s="79"/>
      <c r="AD30" s="79"/>
      <c r="AE30" s="79"/>
      <c r="AF30" s="79"/>
      <c r="AG30" s="79"/>
      <c r="AH30" s="79"/>
      <c r="AI30" s="79"/>
      <c r="AJ30" s="80"/>
      <c r="AK30" s="81"/>
      <c r="AL30" s="8"/>
      <c r="AM30" s="8"/>
      <c r="AN30" s="8"/>
      <c r="AO30" s="8"/>
      <c r="AP30" s="8"/>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row>
    <row r="31" spans="2:134" s="1" customFormat="1" ht="22.5" customHeight="1" x14ac:dyDescent="0.15">
      <c r="B31" s="127" t="s">
        <v>11</v>
      </c>
      <c r="C31" s="43" t="s">
        <v>12</v>
      </c>
      <c r="D31" s="44"/>
      <c r="E31" s="39">
        <v>75</v>
      </c>
      <c r="F31" s="36">
        <v>2.666666666666667</v>
      </c>
      <c r="G31" s="49">
        <v>32</v>
      </c>
      <c r="H31" s="28">
        <v>1.3333333333333335</v>
      </c>
      <c r="I31" s="28">
        <v>6.666666666666667</v>
      </c>
      <c r="J31" s="28">
        <v>1.3333333333333335</v>
      </c>
      <c r="K31" s="28">
        <v>12</v>
      </c>
      <c r="L31" s="28">
        <v>17.333333333333336</v>
      </c>
      <c r="M31" s="28">
        <v>1.3333333333333335</v>
      </c>
      <c r="N31" s="28">
        <v>0</v>
      </c>
      <c r="O31" s="57">
        <v>4</v>
      </c>
      <c r="P31" s="28">
        <v>8</v>
      </c>
      <c r="Q31" s="28">
        <v>9.3333333333333339</v>
      </c>
      <c r="R31" s="28">
        <v>0</v>
      </c>
      <c r="S31" s="28">
        <v>0</v>
      </c>
      <c r="T31" s="29">
        <v>4</v>
      </c>
      <c r="U31" s="19"/>
      <c r="V31" s="19"/>
      <c r="W31" s="4"/>
      <c r="X31" s="127" t="s">
        <v>11</v>
      </c>
      <c r="Y31" s="43" t="s">
        <v>12</v>
      </c>
      <c r="Z31" s="44"/>
      <c r="AA31" s="39">
        <f t="shared" si="0"/>
        <v>75</v>
      </c>
      <c r="AB31" s="73"/>
      <c r="AC31" s="7"/>
      <c r="AD31" s="7"/>
      <c r="AE31" s="7"/>
      <c r="AF31" s="7"/>
      <c r="AG31" s="7"/>
      <c r="AH31" s="7"/>
      <c r="AI31" s="7"/>
      <c r="AJ31" s="4"/>
      <c r="AK31" s="74"/>
      <c r="AL31" s="8"/>
      <c r="AM31" s="8"/>
      <c r="AN31" s="8"/>
      <c r="AO31" s="8"/>
      <c r="AP31" s="8"/>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row>
    <row r="32" spans="2:134" s="1" customFormat="1" ht="22.5" customHeight="1" x14ac:dyDescent="0.15">
      <c r="B32" s="128"/>
      <c r="C32" s="41" t="s">
        <v>13</v>
      </c>
      <c r="D32" s="45"/>
      <c r="E32" s="39">
        <v>35</v>
      </c>
      <c r="F32" s="36">
        <v>2.8571428571428572</v>
      </c>
      <c r="G32" s="53">
        <v>8.5714285714285712</v>
      </c>
      <c r="H32" s="28">
        <v>0</v>
      </c>
      <c r="I32" s="28">
        <v>0</v>
      </c>
      <c r="J32" s="28">
        <v>5.7142857142857144</v>
      </c>
      <c r="K32" s="49">
        <v>25.714285714285712</v>
      </c>
      <c r="L32" s="57">
        <v>11.428571428571429</v>
      </c>
      <c r="M32" s="28">
        <v>0</v>
      </c>
      <c r="N32" s="28">
        <v>2.8571428571428572</v>
      </c>
      <c r="O32" s="60">
        <v>17.142857142857142</v>
      </c>
      <c r="P32" s="28">
        <v>5.7142857142857144</v>
      </c>
      <c r="Q32" s="28">
        <v>14.285714285714285</v>
      </c>
      <c r="R32" s="28">
        <v>0</v>
      </c>
      <c r="S32" s="28">
        <v>0</v>
      </c>
      <c r="T32" s="29">
        <v>5.7142857142857144</v>
      </c>
      <c r="U32" s="19"/>
      <c r="V32" s="19"/>
      <c r="W32" s="4"/>
      <c r="X32" s="128"/>
      <c r="Y32" s="41" t="s">
        <v>13</v>
      </c>
      <c r="Z32" s="45"/>
      <c r="AA32" s="39">
        <f t="shared" si="0"/>
        <v>35</v>
      </c>
      <c r="AB32" s="73"/>
      <c r="AC32" s="7"/>
      <c r="AD32" s="7"/>
      <c r="AE32" s="7"/>
      <c r="AF32" s="7"/>
      <c r="AG32" s="7"/>
      <c r="AH32" s="7"/>
      <c r="AI32" s="7"/>
      <c r="AJ32" s="4"/>
      <c r="AK32" s="74"/>
      <c r="AL32" s="8"/>
      <c r="AM32" s="8"/>
      <c r="AN32" s="8"/>
      <c r="AO32" s="8"/>
      <c r="AP32" s="8"/>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row>
    <row r="33" spans="2:134" s="1" customFormat="1" ht="22.5" customHeight="1" x14ac:dyDescent="0.15">
      <c r="B33" s="129"/>
      <c r="C33" s="42" t="s">
        <v>14</v>
      </c>
      <c r="D33" s="46"/>
      <c r="E33" s="40">
        <v>48</v>
      </c>
      <c r="F33" s="37">
        <v>4.1666666666666661</v>
      </c>
      <c r="G33" s="48">
        <v>10.416666666666668</v>
      </c>
      <c r="H33" s="30">
        <v>2.083333333333333</v>
      </c>
      <c r="I33" s="30">
        <v>0</v>
      </c>
      <c r="J33" s="30">
        <v>0</v>
      </c>
      <c r="K33" s="48">
        <v>8.3333333333333321</v>
      </c>
      <c r="L33" s="56">
        <v>25</v>
      </c>
      <c r="M33" s="30">
        <v>2.083333333333333</v>
      </c>
      <c r="N33" s="30">
        <v>6.25</v>
      </c>
      <c r="O33" s="56">
        <v>16.666666666666664</v>
      </c>
      <c r="P33" s="30">
        <v>6.25</v>
      </c>
      <c r="Q33" s="30">
        <v>8.3333333333333321</v>
      </c>
      <c r="R33" s="30">
        <v>0</v>
      </c>
      <c r="S33" s="30">
        <v>0</v>
      </c>
      <c r="T33" s="31">
        <v>10.416666666666668</v>
      </c>
      <c r="U33" s="4"/>
      <c r="V33" s="4"/>
      <c r="X33" s="129"/>
      <c r="Y33" s="42" t="s">
        <v>14</v>
      </c>
      <c r="Z33" s="46"/>
      <c r="AA33" s="40">
        <f t="shared" si="0"/>
        <v>48</v>
      </c>
      <c r="AB33" s="75"/>
      <c r="AC33" s="76"/>
      <c r="AD33" s="76"/>
      <c r="AE33" s="76"/>
      <c r="AF33" s="76"/>
      <c r="AG33" s="76"/>
      <c r="AH33" s="76"/>
      <c r="AI33" s="76"/>
      <c r="AJ33" s="76"/>
      <c r="AK33" s="77"/>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row>
    <row r="34" spans="2:134" ht="22.5" customHeight="1" x14ac:dyDescent="0.15"/>
    <row r="35" spans="2:134" ht="22.5" customHeight="1" x14ac:dyDescent="0.15">
      <c r="D35" s="82" t="str">
        <f>F28</f>
        <v>建設業</v>
      </c>
      <c r="E35" s="82" t="str">
        <f t="shared" ref="E35:K35" si="1">G28</f>
        <v>製造業</v>
      </c>
      <c r="F35" s="82" t="str">
        <f t="shared" si="1"/>
        <v>電気・ガス・熱供給・水道業</v>
      </c>
      <c r="G35" s="82" t="str">
        <f t="shared" si="1"/>
        <v>情報通信業</v>
      </c>
      <c r="H35" s="82" t="str">
        <f t="shared" si="1"/>
        <v>運輸業</v>
      </c>
      <c r="I35" s="82" t="str">
        <f t="shared" si="1"/>
        <v>卸売り・小売業</v>
      </c>
      <c r="J35" s="82" t="str">
        <f t="shared" si="1"/>
        <v>金融・保険業</v>
      </c>
      <c r="K35" s="82" t="str">
        <f t="shared" si="1"/>
        <v>不動産業</v>
      </c>
      <c r="L35" s="82" t="str">
        <f t="shared" ref="L35" si="2">N28</f>
        <v>飲食店、宿泊業</v>
      </c>
      <c r="M35" s="82" t="str">
        <f t="shared" ref="M35" si="3">O28</f>
        <v>医療、福祉</v>
      </c>
      <c r="N35" s="82" t="str">
        <f t="shared" ref="N35" si="4">P28</f>
        <v>教育、学習支援業</v>
      </c>
      <c r="O35" s="82" t="str">
        <f t="shared" ref="O35" si="5">Q28</f>
        <v>その他のサービス業</v>
      </c>
      <c r="P35" s="82" t="str">
        <f t="shared" ref="P35" si="6">R28</f>
        <v>公務</v>
      </c>
      <c r="Q35" s="82" t="str">
        <f t="shared" ref="Q35" si="7">S28</f>
        <v>農業、水産業、林業、鉱業</v>
      </c>
      <c r="R35" s="82" t="str">
        <f t="shared" ref="R35" si="8">T28</f>
        <v>その他</v>
      </c>
      <c r="S35" s="82" t="s">
        <v>323</v>
      </c>
    </row>
    <row r="36" spans="2:134" ht="22.5" customHeight="1" x14ac:dyDescent="0.15">
      <c r="C36" t="str">
        <f>C31 &amp; "(n=" &amp; E31 &amp; ")"</f>
        <v>男性・管理職/総合職(n=75)</v>
      </c>
      <c r="D36" s="83">
        <f>F31</f>
        <v>2.666666666666667</v>
      </c>
      <c r="E36" s="83">
        <f t="shared" ref="E36:K38" si="9">G31</f>
        <v>32</v>
      </c>
      <c r="F36" s="83">
        <f t="shared" si="9"/>
        <v>1.3333333333333335</v>
      </c>
      <c r="G36" s="83">
        <f t="shared" si="9"/>
        <v>6.666666666666667</v>
      </c>
      <c r="H36" s="83">
        <f t="shared" si="9"/>
        <v>1.3333333333333335</v>
      </c>
      <c r="I36" s="83">
        <f t="shared" si="9"/>
        <v>12</v>
      </c>
      <c r="J36" s="83">
        <f t="shared" si="9"/>
        <v>17.333333333333336</v>
      </c>
      <c r="K36" s="83">
        <f t="shared" si="9"/>
        <v>1.3333333333333335</v>
      </c>
      <c r="L36" s="83">
        <f t="shared" ref="L36:L38" si="10">N31</f>
        <v>0</v>
      </c>
      <c r="M36" s="83">
        <f t="shared" ref="M36:M38" si="11">O31</f>
        <v>4</v>
      </c>
      <c r="N36" s="83">
        <f t="shared" ref="N36:N38" si="12">P31</f>
        <v>8</v>
      </c>
      <c r="O36" s="83">
        <f t="shared" ref="O36:O38" si="13">Q31</f>
        <v>9.3333333333333339</v>
      </c>
      <c r="P36" s="83">
        <f t="shared" ref="P36:P38" si="14">R31</f>
        <v>0</v>
      </c>
      <c r="Q36" s="83">
        <f t="shared" ref="Q36:Q38" si="15">S31</f>
        <v>0</v>
      </c>
      <c r="R36" s="83">
        <f t="shared" ref="R36:R38" si="16">T31</f>
        <v>4</v>
      </c>
      <c r="S36" s="83">
        <f>SUM(D36:R36)</f>
        <v>100</v>
      </c>
    </row>
    <row r="37" spans="2:134" ht="22.5" customHeight="1" x14ac:dyDescent="0.15">
      <c r="C37" t="str">
        <f t="shared" ref="C37:C38" si="17">C32 &amp; "(n=" &amp; E32 &amp; ")"</f>
        <v>女性・管理職/総合職(n=35)</v>
      </c>
      <c r="D37" s="83">
        <f t="shared" ref="D37:D38" si="18">F32</f>
        <v>2.8571428571428572</v>
      </c>
      <c r="E37" s="83">
        <f t="shared" si="9"/>
        <v>8.5714285714285712</v>
      </c>
      <c r="F37" s="83">
        <f t="shared" si="9"/>
        <v>0</v>
      </c>
      <c r="G37" s="83">
        <f t="shared" si="9"/>
        <v>0</v>
      </c>
      <c r="H37" s="83">
        <f t="shared" si="9"/>
        <v>5.7142857142857144</v>
      </c>
      <c r="I37" s="83">
        <f t="shared" si="9"/>
        <v>25.714285714285712</v>
      </c>
      <c r="J37" s="83">
        <f t="shared" si="9"/>
        <v>11.428571428571429</v>
      </c>
      <c r="K37" s="83">
        <f t="shared" si="9"/>
        <v>0</v>
      </c>
      <c r="L37" s="83">
        <f t="shared" si="10"/>
        <v>2.8571428571428572</v>
      </c>
      <c r="M37" s="83">
        <f t="shared" si="11"/>
        <v>17.142857142857142</v>
      </c>
      <c r="N37" s="83">
        <f t="shared" si="12"/>
        <v>5.7142857142857144</v>
      </c>
      <c r="O37" s="83">
        <f t="shared" si="13"/>
        <v>14.285714285714285</v>
      </c>
      <c r="P37" s="83">
        <f t="shared" si="14"/>
        <v>0</v>
      </c>
      <c r="Q37" s="83">
        <f t="shared" si="15"/>
        <v>0</v>
      </c>
      <c r="R37" s="83">
        <f t="shared" si="16"/>
        <v>5.7142857142857144</v>
      </c>
      <c r="S37" s="83">
        <f t="shared" ref="S37:S39" si="19">SUM(D37:R37)</f>
        <v>99.999999999999986</v>
      </c>
    </row>
    <row r="38" spans="2:134" ht="22.5" customHeight="1" x14ac:dyDescent="0.15">
      <c r="C38" t="str">
        <f t="shared" si="17"/>
        <v>女性・一般職(n=48)</v>
      </c>
      <c r="D38" s="83">
        <f t="shared" si="18"/>
        <v>4.1666666666666661</v>
      </c>
      <c r="E38" s="83">
        <f t="shared" si="9"/>
        <v>10.416666666666668</v>
      </c>
      <c r="F38" s="83">
        <f t="shared" si="9"/>
        <v>2.083333333333333</v>
      </c>
      <c r="G38" s="83">
        <f t="shared" si="9"/>
        <v>0</v>
      </c>
      <c r="H38" s="83">
        <f t="shared" si="9"/>
        <v>0</v>
      </c>
      <c r="I38" s="83">
        <f t="shared" si="9"/>
        <v>8.3333333333333321</v>
      </c>
      <c r="J38" s="83">
        <f t="shared" si="9"/>
        <v>25</v>
      </c>
      <c r="K38" s="83">
        <f t="shared" si="9"/>
        <v>2.083333333333333</v>
      </c>
      <c r="L38" s="83">
        <f t="shared" si="10"/>
        <v>6.25</v>
      </c>
      <c r="M38" s="83">
        <f t="shared" si="11"/>
        <v>16.666666666666664</v>
      </c>
      <c r="N38" s="83">
        <f t="shared" si="12"/>
        <v>6.25</v>
      </c>
      <c r="O38" s="83">
        <f t="shared" si="13"/>
        <v>8.3333333333333321</v>
      </c>
      <c r="P38" s="83">
        <f t="shared" si="14"/>
        <v>0</v>
      </c>
      <c r="Q38" s="83">
        <f t="shared" si="15"/>
        <v>0</v>
      </c>
      <c r="R38" s="83">
        <f t="shared" si="16"/>
        <v>10.416666666666668</v>
      </c>
      <c r="S38" s="83">
        <f t="shared" si="19"/>
        <v>100</v>
      </c>
    </row>
    <row r="39" spans="2:134" ht="22.5" customHeight="1" x14ac:dyDescent="0.15">
      <c r="C39" t="str">
        <f>B30 &amp; "(n=" &amp; E30 &amp; ")"</f>
        <v>全体(n=163)</v>
      </c>
      <c r="D39" s="83">
        <f>F30</f>
        <v>3.0674846625766872</v>
      </c>
      <c r="E39" s="83">
        <f t="shared" ref="E39:K39" si="20">G30</f>
        <v>19.631901840490798</v>
      </c>
      <c r="F39" s="83">
        <f t="shared" si="20"/>
        <v>1.2269938650306749</v>
      </c>
      <c r="G39" s="83">
        <f t="shared" si="20"/>
        <v>3.0674846625766872</v>
      </c>
      <c r="H39" s="83">
        <f t="shared" si="20"/>
        <v>1.8404907975460123</v>
      </c>
      <c r="I39" s="83">
        <f t="shared" si="20"/>
        <v>14.723926380368098</v>
      </c>
      <c r="J39" s="83">
        <f t="shared" si="20"/>
        <v>18.404907975460123</v>
      </c>
      <c r="K39" s="83">
        <f t="shared" si="20"/>
        <v>1.2269938650306749</v>
      </c>
      <c r="L39" s="83">
        <f t="shared" ref="L39" si="21">N30</f>
        <v>2.4539877300613497</v>
      </c>
      <c r="M39" s="83">
        <f t="shared" ref="M39" si="22">O30</f>
        <v>10.429447852760736</v>
      </c>
      <c r="N39" s="83">
        <f t="shared" ref="N39" si="23">P30</f>
        <v>7.3619631901840492</v>
      </c>
      <c r="O39" s="83">
        <f t="shared" ref="O39" si="24">Q30</f>
        <v>9.8159509202453989</v>
      </c>
      <c r="P39" s="83">
        <f t="shared" ref="P39" si="25">R30</f>
        <v>0</v>
      </c>
      <c r="Q39" s="83">
        <f t="shared" ref="Q39" si="26">S30</f>
        <v>0</v>
      </c>
      <c r="R39" s="83">
        <f t="shared" ref="R39" si="27">T30</f>
        <v>6.7484662576687118</v>
      </c>
      <c r="S39" s="83">
        <f t="shared" si="19"/>
        <v>100.00000000000001</v>
      </c>
    </row>
    <row r="40" spans="2:134" ht="22.5" customHeight="1" x14ac:dyDescent="0.15"/>
    <row r="41" spans="2:134" ht="22.5" customHeight="1" x14ac:dyDescent="0.15"/>
    <row r="42" spans="2:134" ht="22.5" customHeight="1" x14ac:dyDescent="0.15"/>
    <row r="43" spans="2:134" ht="22.5" customHeight="1" x14ac:dyDescent="0.15"/>
    <row r="44" spans="2:134" ht="22.5" customHeight="1" x14ac:dyDescent="0.15"/>
    <row r="45" spans="2:134" ht="22.5" customHeight="1" x14ac:dyDescent="0.15"/>
    <row r="46" spans="2:134" ht="22.5" customHeight="1" x14ac:dyDescent="0.15"/>
    <row r="47" spans="2:134" ht="22.5" customHeight="1" x14ac:dyDescent="0.15"/>
    <row r="48" spans="2:134" ht="22.5" customHeight="1" x14ac:dyDescent="0.15"/>
    <row r="49" ht="22.5" customHeight="1" x14ac:dyDescent="0.15"/>
    <row r="50" ht="22.5" customHeight="1" x14ac:dyDescent="0.15"/>
    <row r="51" ht="22.5" customHeight="1" x14ac:dyDescent="0.15"/>
  </sheetData>
  <mergeCells count="4">
    <mergeCell ref="B30:D30"/>
    <mergeCell ref="B31:B33"/>
    <mergeCell ref="X30:Z30"/>
    <mergeCell ref="X31:X33"/>
  </mergeCells>
  <phoneticPr fontId="5"/>
  <conditionalFormatting sqref="AK28:AP28 C31:C32 F28:V28">
    <cfRule type="cellIs" dxfId="171" priority="2" stopIfTrue="1" operator="equal">
      <formula>"."</formula>
    </cfRule>
  </conditionalFormatting>
  <conditionalFormatting sqref="Y31:Y32">
    <cfRule type="cellIs" dxfId="17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1"/>
  <sheetViews>
    <sheetView topLeftCell="B27" zoomScaleNormal="100" workbookViewId="0">
      <selection activeCell="B34" sqref="A34:XFD34"/>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7"/>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7"/>
      <c r="E28" s="21"/>
      <c r="F28" s="22" t="s">
        <v>15</v>
      </c>
      <c r="G28" s="24" t="s">
        <v>16</v>
      </c>
      <c r="H28" s="17"/>
      <c r="I28" s="17"/>
      <c r="J28" s="1"/>
      <c r="K28" s="9"/>
      <c r="L28" s="9"/>
      <c r="M28" s="9"/>
      <c r="X28" s="17"/>
      <c r="Y28" s="17"/>
      <c r="Z28" s="17"/>
      <c r="AA28" s="17"/>
      <c r="AB28" s="17"/>
      <c r="AC28" s="17"/>
    </row>
    <row r="29" spans="2:121" s="3" customFormat="1" ht="20.100000000000001" customHeight="1" x14ac:dyDescent="0.15">
      <c r="B29" s="20"/>
      <c r="C29" s="20"/>
      <c r="D29" s="47"/>
      <c r="E29" s="11" t="s">
        <v>0</v>
      </c>
      <c r="F29" s="25"/>
      <c r="G29" s="27"/>
      <c r="H29" s="18"/>
      <c r="I29" s="18"/>
      <c r="J29" s="1"/>
      <c r="N29" s="72" t="s">
        <v>0</v>
      </c>
      <c r="V29" s="12"/>
      <c r="W29" s="4"/>
      <c r="X29" s="14" t="s">
        <v>1</v>
      </c>
      <c r="Y29" s="18"/>
      <c r="Z29" s="18"/>
      <c r="AA29" s="18"/>
      <c r="AB29" s="18"/>
      <c r="AC29" s="18"/>
    </row>
    <row r="30" spans="2:121" s="1" customFormat="1" ht="22.5" customHeight="1" x14ac:dyDescent="0.15">
      <c r="B30" s="125" t="s">
        <v>10</v>
      </c>
      <c r="C30" s="126"/>
      <c r="D30" s="126"/>
      <c r="E30" s="38">
        <v>129</v>
      </c>
      <c r="F30" s="35">
        <v>33.333333333333329</v>
      </c>
      <c r="G30" s="33">
        <v>66.666666666666657</v>
      </c>
      <c r="H30" s="19"/>
      <c r="I30" s="19"/>
      <c r="K30" s="125" t="s">
        <v>10</v>
      </c>
      <c r="L30" s="126"/>
      <c r="M30" s="126"/>
      <c r="N30" s="38">
        <f t="shared" ref="N30:N33" si="0">IF(LEN(E30)=0,"",E30)</f>
        <v>129</v>
      </c>
      <c r="O30" s="78"/>
      <c r="P30" s="79"/>
      <c r="Q30" s="79"/>
      <c r="R30" s="79"/>
      <c r="S30" s="79"/>
      <c r="T30" s="79"/>
      <c r="U30" s="79"/>
      <c r="V30" s="79"/>
      <c r="W30" s="80"/>
      <c r="X30" s="81"/>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27" t="s">
        <v>11</v>
      </c>
      <c r="C31" s="43" t="s">
        <v>12</v>
      </c>
      <c r="D31" s="44"/>
      <c r="E31" s="39">
        <v>53</v>
      </c>
      <c r="F31" s="36">
        <v>32.075471698113205</v>
      </c>
      <c r="G31" s="29">
        <v>67.924528301886795</v>
      </c>
      <c r="H31" s="19"/>
      <c r="I31" s="19"/>
      <c r="J31" s="4"/>
      <c r="K31" s="127" t="s">
        <v>11</v>
      </c>
      <c r="L31" s="43" t="s">
        <v>12</v>
      </c>
      <c r="M31" s="44"/>
      <c r="N31" s="39">
        <f t="shared" si="0"/>
        <v>53</v>
      </c>
      <c r="O31" s="73"/>
      <c r="P31" s="7"/>
      <c r="Q31" s="7"/>
      <c r="R31" s="7"/>
      <c r="S31" s="7"/>
      <c r="T31" s="7"/>
      <c r="U31" s="7"/>
      <c r="V31" s="7"/>
      <c r="W31" s="4"/>
      <c r="X31" s="74"/>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28"/>
      <c r="C32" s="41" t="s">
        <v>13</v>
      </c>
      <c r="D32" s="45"/>
      <c r="E32" s="39">
        <v>28</v>
      </c>
      <c r="F32" s="36">
        <v>25</v>
      </c>
      <c r="G32" s="29">
        <v>75</v>
      </c>
      <c r="H32" s="19"/>
      <c r="I32" s="19"/>
      <c r="J32" s="4"/>
      <c r="K32" s="128"/>
      <c r="L32" s="41" t="s">
        <v>13</v>
      </c>
      <c r="M32" s="45"/>
      <c r="N32" s="39">
        <f t="shared" si="0"/>
        <v>28</v>
      </c>
      <c r="O32" s="73"/>
      <c r="P32" s="7"/>
      <c r="Q32" s="7"/>
      <c r="R32" s="7"/>
      <c r="S32" s="7"/>
      <c r="T32" s="7"/>
      <c r="U32" s="7"/>
      <c r="V32" s="7"/>
      <c r="W32" s="4"/>
      <c r="X32" s="74"/>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2:121" s="1" customFormat="1" ht="22.5" customHeight="1" x14ac:dyDescent="0.15">
      <c r="B33" s="129"/>
      <c r="C33" s="42" t="s">
        <v>14</v>
      </c>
      <c r="D33" s="46"/>
      <c r="E33" s="40">
        <v>45</v>
      </c>
      <c r="F33" s="64">
        <v>40</v>
      </c>
      <c r="G33" s="58">
        <v>60</v>
      </c>
      <c r="H33" s="4"/>
      <c r="I33" s="4"/>
      <c r="K33" s="129"/>
      <c r="L33" s="42" t="s">
        <v>14</v>
      </c>
      <c r="M33" s="46"/>
      <c r="N33" s="40">
        <f t="shared" si="0"/>
        <v>45</v>
      </c>
      <c r="O33" s="75"/>
      <c r="P33" s="76"/>
      <c r="Q33" s="76"/>
      <c r="R33" s="76"/>
      <c r="S33" s="76"/>
      <c r="T33" s="76"/>
      <c r="U33" s="76"/>
      <c r="V33" s="76"/>
      <c r="W33" s="76"/>
      <c r="X33" s="77"/>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row>
    <row r="34" spans="2:121" s="122" customFormat="1" ht="22.5" customHeight="1" x14ac:dyDescent="0.15">
      <c r="B34" s="116"/>
      <c r="C34" s="117"/>
      <c r="D34" s="118"/>
      <c r="E34" s="119"/>
      <c r="F34" s="120"/>
      <c r="G34" s="120"/>
      <c r="H34" s="121"/>
      <c r="I34" s="121"/>
      <c r="K34" s="116"/>
      <c r="L34" s="117"/>
      <c r="M34" s="118"/>
      <c r="N34" s="119"/>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row>
    <row r="35" spans="2:121" ht="22.5" customHeight="1" x14ac:dyDescent="0.15">
      <c r="D35" s="82" t="str">
        <f>F28</f>
        <v>はい</v>
      </c>
      <c r="E35" s="82" t="str">
        <f>G28</f>
        <v>いいえ</v>
      </c>
      <c r="F35" s="82" t="s">
        <v>323</v>
      </c>
      <c r="G35" s="82"/>
      <c r="H35" s="82"/>
      <c r="I35" s="82"/>
      <c r="J35" s="82"/>
      <c r="K35" s="82"/>
    </row>
    <row r="36" spans="2:121" ht="22.5" customHeight="1" x14ac:dyDescent="0.15">
      <c r="C36" t="str">
        <f>C31 &amp; "(n=" &amp; E31 &amp; ")"</f>
        <v>男性・管理職/総合職(n=53)</v>
      </c>
      <c r="D36" s="83">
        <f t="shared" ref="D36:E38" si="1">F31</f>
        <v>32.075471698113205</v>
      </c>
      <c r="E36" s="83">
        <f t="shared" si="1"/>
        <v>67.924528301886795</v>
      </c>
      <c r="F36" s="83">
        <f>SUM(D36:E36)</f>
        <v>100</v>
      </c>
      <c r="G36" s="83"/>
      <c r="H36" s="83"/>
      <c r="I36" s="83"/>
      <c r="J36" s="83"/>
      <c r="K36" s="83"/>
    </row>
    <row r="37" spans="2:121" ht="22.5" customHeight="1" x14ac:dyDescent="0.15">
      <c r="C37" t="str">
        <f>C32 &amp; "(n=" &amp; E32 &amp; ")"</f>
        <v>女性・管理職/総合職(n=28)</v>
      </c>
      <c r="D37" s="83">
        <f t="shared" si="1"/>
        <v>25</v>
      </c>
      <c r="E37" s="83">
        <f t="shared" si="1"/>
        <v>75</v>
      </c>
      <c r="F37" s="83">
        <f t="shared" ref="F37:F39" si="2">SUM(D37:E37)</f>
        <v>100</v>
      </c>
      <c r="G37" s="83"/>
      <c r="H37" s="83"/>
      <c r="I37" s="83"/>
      <c r="J37" s="83"/>
      <c r="K37" s="83"/>
    </row>
    <row r="38" spans="2:121" ht="22.5" customHeight="1" x14ac:dyDescent="0.15">
      <c r="C38" t="str">
        <f>C33 &amp; "(n=" &amp; E33 &amp; ")"</f>
        <v>女性・一般職(n=45)</v>
      </c>
      <c r="D38" s="83">
        <f t="shared" si="1"/>
        <v>40</v>
      </c>
      <c r="E38" s="83">
        <f t="shared" si="1"/>
        <v>60</v>
      </c>
      <c r="F38" s="83">
        <f t="shared" si="2"/>
        <v>100</v>
      </c>
      <c r="G38" s="83"/>
      <c r="H38" s="83"/>
      <c r="I38" s="83"/>
      <c r="J38" s="83"/>
      <c r="K38" s="83"/>
    </row>
    <row r="39" spans="2:121" ht="22.5" customHeight="1" x14ac:dyDescent="0.15">
      <c r="C39" t="str">
        <f>B30 &amp; "(n=" &amp; E30 &amp; ")"</f>
        <v>全体(n=129)</v>
      </c>
      <c r="D39" s="83">
        <f>F30</f>
        <v>33.333333333333329</v>
      </c>
      <c r="E39" s="83">
        <f t="shared" ref="E39" si="3">G30</f>
        <v>66.666666666666657</v>
      </c>
      <c r="F39" s="83">
        <f t="shared" si="2"/>
        <v>99.999999999999986</v>
      </c>
      <c r="G39" s="83"/>
      <c r="H39" s="83"/>
      <c r="I39" s="83"/>
      <c r="J39" s="83"/>
      <c r="K39" s="83"/>
    </row>
    <row r="40" spans="2:121" ht="22.5" customHeight="1" x14ac:dyDescent="0.15"/>
    <row r="41" spans="2:121" ht="22.5" customHeight="1" x14ac:dyDescent="0.15"/>
    <row r="42" spans="2:121" ht="22.5" customHeight="1" x14ac:dyDescent="0.15"/>
    <row r="43" spans="2:121" ht="22.5" customHeight="1" x14ac:dyDescent="0.15"/>
    <row r="44" spans="2:121" ht="22.5" customHeight="1" x14ac:dyDescent="0.15"/>
    <row r="45" spans="2:121" ht="22.5" customHeight="1" x14ac:dyDescent="0.15"/>
    <row r="46" spans="2:121" ht="22.5" customHeight="1" x14ac:dyDescent="0.15"/>
    <row r="47" spans="2:121" ht="22.5" customHeight="1" x14ac:dyDescent="0.15"/>
    <row r="48" spans="2:121" ht="22.5" customHeight="1" x14ac:dyDescent="0.15"/>
    <row r="49" ht="22.5" customHeight="1" x14ac:dyDescent="0.15"/>
    <row r="50" ht="22.5" customHeight="1" x14ac:dyDescent="0.15"/>
    <row r="51" ht="22.5" customHeight="1" x14ac:dyDescent="0.15"/>
  </sheetData>
  <mergeCells count="4">
    <mergeCell ref="B30:D30"/>
    <mergeCell ref="B31:B33"/>
    <mergeCell ref="K30:M30"/>
    <mergeCell ref="K31:K33"/>
  </mergeCells>
  <phoneticPr fontId="5"/>
  <conditionalFormatting sqref="X28:AC28 C31:C32 F28:I28">
    <cfRule type="cellIs" dxfId="169" priority="2" stopIfTrue="1" operator="equal">
      <formula>"."</formula>
    </cfRule>
  </conditionalFormatting>
  <conditionalFormatting sqref="L31:L32">
    <cfRule type="cellIs" dxfId="16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1"/>
  <sheetViews>
    <sheetView topLeftCell="B28" zoomScaleNormal="100" workbookViewId="0">
      <selection activeCell="B34" sqref="A34:XFD34"/>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0"/>
      <c r="C27" s="20"/>
      <c r="D27" s="47"/>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0"/>
      <c r="C28" s="20"/>
      <c r="D28" s="47"/>
      <c r="E28" s="21"/>
      <c r="F28" s="22" t="s">
        <v>60</v>
      </c>
      <c r="G28" s="23" t="s">
        <v>61</v>
      </c>
      <c r="H28" s="23" t="s">
        <v>62</v>
      </c>
      <c r="I28" s="23" t="s">
        <v>63</v>
      </c>
      <c r="J28" s="24" t="s">
        <v>22</v>
      </c>
      <c r="K28" s="17"/>
      <c r="L28" s="17"/>
      <c r="M28" s="1"/>
      <c r="N28" s="9"/>
      <c r="O28" s="9"/>
      <c r="P28" s="9"/>
      <c r="AA28" s="17"/>
      <c r="AB28" s="17"/>
      <c r="AC28" s="17"/>
      <c r="AD28" s="17"/>
      <c r="AE28" s="17"/>
      <c r="AF28" s="17"/>
    </row>
    <row r="29" spans="2:124" s="3" customFormat="1" ht="20.100000000000001" customHeight="1" x14ac:dyDescent="0.15">
      <c r="B29" s="20"/>
      <c r="C29" s="20"/>
      <c r="D29" s="47"/>
      <c r="E29" s="11" t="s">
        <v>0</v>
      </c>
      <c r="F29" s="25"/>
      <c r="G29" s="26"/>
      <c r="H29" s="26"/>
      <c r="I29" s="26"/>
      <c r="J29" s="27"/>
      <c r="K29" s="18"/>
      <c r="L29" s="18"/>
      <c r="M29" s="1"/>
      <c r="Q29" s="72" t="s">
        <v>0</v>
      </c>
      <c r="Y29" s="12"/>
      <c r="Z29" s="4"/>
      <c r="AA29" s="14" t="s">
        <v>1</v>
      </c>
      <c r="AB29" s="18"/>
      <c r="AC29" s="18"/>
      <c r="AD29" s="18"/>
      <c r="AE29" s="18"/>
      <c r="AF29" s="18"/>
    </row>
    <row r="30" spans="2:124" s="1" customFormat="1" ht="22.5" customHeight="1" x14ac:dyDescent="0.15">
      <c r="B30" s="125" t="s">
        <v>10</v>
      </c>
      <c r="C30" s="126"/>
      <c r="D30" s="126"/>
      <c r="E30" s="38">
        <v>423</v>
      </c>
      <c r="F30" s="35">
        <v>24.349881796690305</v>
      </c>
      <c r="G30" s="32">
        <v>57.446808510638306</v>
      </c>
      <c r="H30" s="32">
        <v>6.1465721040189125</v>
      </c>
      <c r="I30" s="32">
        <v>0.70921985815602839</v>
      </c>
      <c r="J30" s="33">
        <v>11.347517730496454</v>
      </c>
      <c r="K30" s="19"/>
      <c r="L30" s="19"/>
      <c r="N30" s="125" t="s">
        <v>10</v>
      </c>
      <c r="O30" s="126"/>
      <c r="P30" s="126"/>
      <c r="Q30" s="38">
        <f t="shared" ref="Q30:Q33" si="0">IF(LEN(E30)=0,"",E30)</f>
        <v>423</v>
      </c>
      <c r="R30" s="78"/>
      <c r="S30" s="79"/>
      <c r="T30" s="79"/>
      <c r="U30" s="79"/>
      <c r="V30" s="79"/>
      <c r="W30" s="79"/>
      <c r="X30" s="79"/>
      <c r="Y30" s="79"/>
      <c r="Z30" s="80"/>
      <c r="AA30" s="81"/>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127" t="s">
        <v>11</v>
      </c>
      <c r="C31" s="43" t="s">
        <v>12</v>
      </c>
      <c r="D31" s="44"/>
      <c r="E31" s="39">
        <v>180</v>
      </c>
      <c r="F31" s="65">
        <v>34.444444444444443</v>
      </c>
      <c r="G31" s="53">
        <v>47.222222222222221</v>
      </c>
      <c r="H31" s="28">
        <v>10</v>
      </c>
      <c r="I31" s="28">
        <v>0.55555555555555558</v>
      </c>
      <c r="J31" s="29">
        <v>7.7777777777777777</v>
      </c>
      <c r="K31" s="19"/>
      <c r="L31" s="19"/>
      <c r="M31" s="4"/>
      <c r="N31" s="127" t="s">
        <v>11</v>
      </c>
      <c r="O31" s="43" t="s">
        <v>12</v>
      </c>
      <c r="P31" s="44"/>
      <c r="Q31" s="39">
        <f t="shared" si="0"/>
        <v>180</v>
      </c>
      <c r="R31" s="73"/>
      <c r="S31" s="7"/>
      <c r="T31" s="7"/>
      <c r="U31" s="7"/>
      <c r="V31" s="7"/>
      <c r="W31" s="7"/>
      <c r="X31" s="7"/>
      <c r="Y31" s="7"/>
      <c r="Z31" s="4"/>
      <c r="AA31" s="74"/>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128"/>
      <c r="C32" s="41" t="s">
        <v>13</v>
      </c>
      <c r="D32" s="45"/>
      <c r="E32" s="39">
        <v>82</v>
      </c>
      <c r="F32" s="36">
        <v>20.73170731707317</v>
      </c>
      <c r="G32" s="60">
        <v>63.414634146341463</v>
      </c>
      <c r="H32" s="28">
        <v>3.6585365853658534</v>
      </c>
      <c r="I32" s="28">
        <v>0</v>
      </c>
      <c r="J32" s="29">
        <v>12.195121951219512</v>
      </c>
      <c r="K32" s="19"/>
      <c r="L32" s="19"/>
      <c r="M32" s="4"/>
      <c r="N32" s="128"/>
      <c r="O32" s="41" t="s">
        <v>13</v>
      </c>
      <c r="P32" s="45"/>
      <c r="Q32" s="39">
        <f t="shared" si="0"/>
        <v>82</v>
      </c>
      <c r="R32" s="73"/>
      <c r="S32" s="7"/>
      <c r="T32" s="7"/>
      <c r="U32" s="7"/>
      <c r="V32" s="7"/>
      <c r="W32" s="7"/>
      <c r="X32" s="7"/>
      <c r="Y32" s="7"/>
      <c r="Z32" s="4"/>
      <c r="AA32" s="74"/>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2:124" s="1" customFormat="1" ht="22.5" customHeight="1" x14ac:dyDescent="0.15">
      <c r="B33" s="129"/>
      <c r="C33" s="42" t="s">
        <v>14</v>
      </c>
      <c r="D33" s="46"/>
      <c r="E33" s="40">
        <v>138</v>
      </c>
      <c r="F33" s="52">
        <v>12.318840579710146</v>
      </c>
      <c r="G33" s="56">
        <v>67.391304347826093</v>
      </c>
      <c r="H33" s="30">
        <v>2.8985507246376812</v>
      </c>
      <c r="I33" s="30">
        <v>0.72463768115942029</v>
      </c>
      <c r="J33" s="61">
        <v>16.666666666666664</v>
      </c>
      <c r="K33" s="4"/>
      <c r="L33" s="4"/>
      <c r="N33" s="129"/>
      <c r="O33" s="42" t="s">
        <v>14</v>
      </c>
      <c r="P33" s="46"/>
      <c r="Q33" s="40">
        <f t="shared" si="0"/>
        <v>138</v>
      </c>
      <c r="R33" s="75"/>
      <c r="S33" s="76"/>
      <c r="T33" s="76"/>
      <c r="U33" s="76"/>
      <c r="V33" s="76"/>
      <c r="W33" s="76"/>
      <c r="X33" s="76"/>
      <c r="Y33" s="76"/>
      <c r="Z33" s="76"/>
      <c r="AA33" s="77"/>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row>
    <row r="34" spans="2:124" s="122" customFormat="1" ht="22.5" customHeight="1" x14ac:dyDescent="0.15">
      <c r="B34" s="116"/>
      <c r="C34" s="117"/>
      <c r="D34" s="118"/>
      <c r="E34" s="119"/>
      <c r="F34" s="120"/>
      <c r="G34" s="120"/>
      <c r="H34" s="120"/>
      <c r="I34" s="120"/>
      <c r="J34" s="120"/>
      <c r="K34" s="121"/>
      <c r="L34" s="121"/>
      <c r="N34" s="116"/>
      <c r="O34" s="117"/>
      <c r="P34" s="118"/>
      <c r="Q34" s="119"/>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row>
    <row r="35" spans="2:124" ht="22.5" customHeight="1" x14ac:dyDescent="0.15">
      <c r="D35" s="82" t="str">
        <f>F28</f>
        <v>新卒入社した</v>
      </c>
      <c r="E35" s="82" t="str">
        <f>G28</f>
        <v>中途入社した</v>
      </c>
      <c r="F35" s="82" t="str">
        <f>H28</f>
        <v>親会社・関連会社から出向して、転籍になった</v>
      </c>
      <c r="G35" s="82" t="str">
        <f>I28</f>
        <v>親会社・関連会社から現在、出向中である</v>
      </c>
      <c r="H35" s="82" t="str">
        <f>J28</f>
        <v>その他</v>
      </c>
      <c r="I35" s="82" t="s">
        <v>323</v>
      </c>
      <c r="J35" s="82"/>
      <c r="K35" s="82"/>
    </row>
    <row r="36" spans="2:124" ht="22.5" customHeight="1" x14ac:dyDescent="0.15">
      <c r="C36" t="str">
        <f>C31 &amp; "(n=" &amp; E31 &amp; ")"</f>
        <v>男性・管理職/総合職(n=180)</v>
      </c>
      <c r="D36" s="83">
        <f t="shared" ref="D36:H38" si="1">F31</f>
        <v>34.444444444444443</v>
      </c>
      <c r="E36" s="83">
        <f t="shared" si="1"/>
        <v>47.222222222222221</v>
      </c>
      <c r="F36" s="83">
        <f t="shared" si="1"/>
        <v>10</v>
      </c>
      <c r="G36" s="83">
        <f t="shared" si="1"/>
        <v>0.55555555555555558</v>
      </c>
      <c r="H36" s="83">
        <f t="shared" si="1"/>
        <v>7.7777777777777777</v>
      </c>
      <c r="I36" s="83">
        <f>SUM(D36:H36)</f>
        <v>99.999999999999986</v>
      </c>
      <c r="J36" s="83"/>
      <c r="K36" s="83"/>
    </row>
    <row r="37" spans="2:124" ht="22.5" customHeight="1" x14ac:dyDescent="0.15">
      <c r="C37" t="str">
        <f>C32 &amp; "(n=" &amp; E32 &amp; ")"</f>
        <v>女性・管理職/総合職(n=82)</v>
      </c>
      <c r="D37" s="83">
        <f t="shared" si="1"/>
        <v>20.73170731707317</v>
      </c>
      <c r="E37" s="83">
        <f t="shared" si="1"/>
        <v>63.414634146341463</v>
      </c>
      <c r="F37" s="83">
        <f t="shared" si="1"/>
        <v>3.6585365853658534</v>
      </c>
      <c r="G37" s="83">
        <f t="shared" si="1"/>
        <v>0</v>
      </c>
      <c r="H37" s="83">
        <f t="shared" si="1"/>
        <v>12.195121951219512</v>
      </c>
      <c r="I37" s="83">
        <f t="shared" ref="I37:I39" si="2">SUM(D37:H37)</f>
        <v>100</v>
      </c>
      <c r="J37" s="83"/>
      <c r="K37" s="83"/>
    </row>
    <row r="38" spans="2:124" ht="22.5" customHeight="1" x14ac:dyDescent="0.15">
      <c r="C38" t="str">
        <f>C33 &amp; "(n=" &amp; E33 &amp; ")"</f>
        <v>女性・一般職(n=138)</v>
      </c>
      <c r="D38" s="83">
        <f t="shared" si="1"/>
        <v>12.318840579710146</v>
      </c>
      <c r="E38" s="83">
        <f t="shared" si="1"/>
        <v>67.391304347826093</v>
      </c>
      <c r="F38" s="83">
        <f t="shared" si="1"/>
        <v>2.8985507246376812</v>
      </c>
      <c r="G38" s="83">
        <f t="shared" si="1"/>
        <v>0.72463768115942029</v>
      </c>
      <c r="H38" s="83">
        <f t="shared" si="1"/>
        <v>16.666666666666664</v>
      </c>
      <c r="I38" s="83">
        <f t="shared" si="2"/>
        <v>100</v>
      </c>
      <c r="J38" s="83"/>
      <c r="K38" s="83"/>
    </row>
    <row r="39" spans="2:124" ht="22.5" customHeight="1" x14ac:dyDescent="0.15">
      <c r="C39" t="str">
        <f>B30 &amp; "(n=" &amp; E30 &amp; ")"</f>
        <v>全体(n=423)</v>
      </c>
      <c r="D39" s="83">
        <f>F30</f>
        <v>24.349881796690305</v>
      </c>
      <c r="E39" s="83">
        <f t="shared" ref="E39:H39" si="3">G30</f>
        <v>57.446808510638306</v>
      </c>
      <c r="F39" s="83">
        <f t="shared" si="3"/>
        <v>6.1465721040189125</v>
      </c>
      <c r="G39" s="83">
        <f t="shared" si="3"/>
        <v>0.70921985815602839</v>
      </c>
      <c r="H39" s="83">
        <f t="shared" si="3"/>
        <v>11.347517730496454</v>
      </c>
      <c r="I39" s="83">
        <f t="shared" si="2"/>
        <v>100.00000000000001</v>
      </c>
      <c r="J39" s="83"/>
      <c r="K39" s="83"/>
    </row>
    <row r="40" spans="2:124" ht="22.5" customHeight="1" x14ac:dyDescent="0.15"/>
    <row r="41" spans="2:124" ht="22.5" customHeight="1" x14ac:dyDescent="0.15"/>
    <row r="42" spans="2:124" ht="22.5" customHeight="1" x14ac:dyDescent="0.15"/>
    <row r="43" spans="2:124" ht="22.5" customHeight="1" x14ac:dyDescent="0.15"/>
    <row r="44" spans="2:124" ht="22.5" customHeight="1" x14ac:dyDescent="0.15"/>
    <row r="45" spans="2:124" ht="22.5" customHeight="1" x14ac:dyDescent="0.15"/>
    <row r="46" spans="2:124" ht="22.5" customHeight="1" x14ac:dyDescent="0.15"/>
    <row r="47" spans="2:124" ht="22.5" customHeight="1" x14ac:dyDescent="0.15"/>
    <row r="48" spans="2:124" ht="22.5" customHeight="1" x14ac:dyDescent="0.15"/>
    <row r="49" ht="22.5" customHeight="1" x14ac:dyDescent="0.15"/>
    <row r="50" ht="22.5" customHeight="1" x14ac:dyDescent="0.15"/>
    <row r="51" ht="22.5" customHeight="1" x14ac:dyDescent="0.15"/>
  </sheetData>
  <mergeCells count="4">
    <mergeCell ref="B30:D30"/>
    <mergeCell ref="B31:B33"/>
    <mergeCell ref="N30:P30"/>
    <mergeCell ref="N31:N33"/>
  </mergeCells>
  <phoneticPr fontId="5"/>
  <conditionalFormatting sqref="AA28:AF28 C31:C32 F28:L28">
    <cfRule type="cellIs" dxfId="167" priority="2" stopIfTrue="1" operator="equal">
      <formula>"."</formula>
    </cfRule>
  </conditionalFormatting>
  <conditionalFormatting sqref="O31:O32">
    <cfRule type="cellIs" dxfId="16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U51"/>
  <sheetViews>
    <sheetView topLeftCell="A28"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4" width="3.375" customWidth="1"/>
    <col min="15" max="15" width="7" customWidth="1"/>
    <col min="16" max="16" width="25.625" customWidth="1"/>
    <col min="17" max="17" width="4.625" customWidth="1"/>
    <col min="18" max="18" width="5.375" customWidth="1"/>
    <col min="19" max="27" width="5.25" customWidth="1"/>
    <col min="28" max="34" width="5.375" customWidth="1"/>
    <col min="35" max="125" width="5.25" customWidth="1"/>
  </cols>
  <sheetData>
    <row r="1" spans="2:125" s="1" customFormat="1" ht="21.75" customHeight="1" x14ac:dyDescent="0.15">
      <c r="B1" s="15"/>
      <c r="C1" s="16"/>
      <c r="D1" s="2"/>
      <c r="E1" s="13"/>
      <c r="F1" s="4"/>
      <c r="G1" s="4"/>
      <c r="H1" s="4"/>
      <c r="I1" s="4"/>
      <c r="J1" s="4"/>
      <c r="K1" s="4"/>
      <c r="L1" s="4"/>
      <c r="M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row>
    <row r="2" spans="2:125" s="1" customFormat="1" ht="15" customHeight="1" x14ac:dyDescent="0.15">
      <c r="B2" s="15"/>
      <c r="C2" s="16"/>
      <c r="D2" s="2"/>
      <c r="E2" s="13"/>
      <c r="F2" s="4"/>
      <c r="G2" s="4"/>
      <c r="H2" s="4"/>
      <c r="I2" s="4"/>
      <c r="J2" s="4"/>
      <c r="K2" s="4"/>
      <c r="L2" s="4"/>
      <c r="M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row>
    <row r="3" spans="2:125" s="1" customFormat="1" ht="15" customHeight="1" x14ac:dyDescent="0.15">
      <c r="B3" s="15"/>
      <c r="C3" s="16"/>
      <c r="D3" s="2"/>
      <c r="E3" s="13"/>
      <c r="F3" s="4"/>
      <c r="G3" s="4"/>
      <c r="H3" s="4"/>
      <c r="I3" s="4"/>
      <c r="J3" s="4"/>
      <c r="K3" s="4"/>
      <c r="L3" s="4"/>
      <c r="M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row>
    <row r="4" spans="2:125" s="1" customFormat="1" ht="15" customHeight="1" x14ac:dyDescent="0.15">
      <c r="B4" s="15"/>
      <c r="C4" s="16"/>
      <c r="D4" s="2"/>
      <c r="E4" s="13"/>
      <c r="F4" s="4"/>
      <c r="G4" s="4"/>
      <c r="H4" s="4"/>
      <c r="I4" s="4"/>
      <c r="J4" s="4"/>
      <c r="K4" s="4"/>
      <c r="L4" s="4"/>
      <c r="M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row>
    <row r="5" spans="2:125" s="1" customFormat="1" ht="15" customHeight="1" x14ac:dyDescent="0.15">
      <c r="B5" s="15"/>
      <c r="C5" s="16"/>
      <c r="D5" s="2"/>
      <c r="E5" s="13"/>
      <c r="F5" s="4"/>
      <c r="G5" s="4"/>
      <c r="H5" s="4"/>
      <c r="I5" s="4"/>
      <c r="J5" s="4"/>
      <c r="K5" s="4"/>
      <c r="L5" s="4"/>
      <c r="M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row>
    <row r="6" spans="2:125" s="1" customFormat="1" ht="15" customHeight="1" x14ac:dyDescent="0.15">
      <c r="B6" s="15"/>
      <c r="C6" s="16"/>
      <c r="D6" s="2"/>
      <c r="E6" s="13"/>
      <c r="F6" s="4"/>
      <c r="G6" s="4"/>
      <c r="H6" s="4"/>
      <c r="I6" s="4"/>
      <c r="J6" s="4"/>
      <c r="K6" s="4"/>
      <c r="L6" s="4"/>
      <c r="M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row>
    <row r="7" spans="2:125" s="1" customFormat="1" ht="15" customHeight="1" x14ac:dyDescent="0.15">
      <c r="B7" s="15"/>
      <c r="C7" s="16"/>
      <c r="D7" s="2"/>
      <c r="E7" s="13"/>
      <c r="F7" s="4"/>
      <c r="G7" s="4"/>
      <c r="H7" s="4"/>
      <c r="I7" s="4"/>
      <c r="J7" s="4"/>
      <c r="K7" s="4"/>
      <c r="L7" s="4"/>
      <c r="M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row>
    <row r="8" spans="2:125" s="1" customFormat="1" ht="15" customHeight="1" x14ac:dyDescent="0.15">
      <c r="B8" s="15"/>
      <c r="C8" s="16"/>
      <c r="D8" s="2"/>
      <c r="E8" s="13"/>
      <c r="F8" s="4"/>
      <c r="G8" s="4"/>
      <c r="H8" s="4"/>
      <c r="I8" s="4"/>
      <c r="J8" s="4"/>
      <c r="K8" s="4"/>
      <c r="L8" s="4"/>
      <c r="M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row>
    <row r="9" spans="2:125" s="1" customFormat="1" ht="15" customHeight="1" x14ac:dyDescent="0.15">
      <c r="B9" s="15"/>
      <c r="C9" s="16"/>
      <c r="D9" s="2"/>
      <c r="E9" s="13"/>
      <c r="F9" s="4"/>
      <c r="G9" s="4"/>
      <c r="H9" s="4"/>
      <c r="I9" s="4"/>
      <c r="J9" s="4"/>
      <c r="K9" s="4"/>
      <c r="L9" s="4"/>
      <c r="M9" s="4"/>
      <c r="N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row>
    <row r="10" spans="2:125" s="1" customFormat="1" ht="15" customHeight="1" x14ac:dyDescent="0.15">
      <c r="B10" s="15"/>
      <c r="C10" s="16"/>
      <c r="D10" s="5"/>
      <c r="E10" s="12"/>
      <c r="F10" s="4"/>
      <c r="G10" s="4"/>
      <c r="H10" s="4"/>
      <c r="I10" s="4"/>
      <c r="J10" s="4"/>
      <c r="K10" s="4"/>
      <c r="L10" s="4"/>
      <c r="M10" s="4"/>
      <c r="N10" s="3"/>
      <c r="R10" s="4"/>
      <c r="S10" s="4"/>
      <c r="T10" s="4"/>
      <c r="U10" s="4"/>
      <c r="V10" s="4"/>
      <c r="W10" s="4"/>
      <c r="X10" s="4"/>
      <c r="Y10" s="4"/>
      <c r="Z10" s="4"/>
      <c r="AA10" s="3"/>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row>
    <row r="11" spans="2:125" s="1" customFormat="1" ht="15" hidden="1" customHeight="1" x14ac:dyDescent="0.15">
      <c r="B11" s="15"/>
      <c r="C11" s="16"/>
      <c r="D11" s="5"/>
      <c r="E11" s="12"/>
      <c r="F11" s="4"/>
      <c r="G11" s="4"/>
      <c r="H11" s="4"/>
      <c r="I11" s="4"/>
      <c r="J11" s="4"/>
      <c r="K11" s="4"/>
      <c r="L11" s="4"/>
      <c r="M11" s="4"/>
      <c r="N11" s="6"/>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row>
    <row r="12" spans="2:125" s="1" customFormat="1" ht="15" hidden="1" customHeight="1" x14ac:dyDescent="0.15">
      <c r="B12" s="15"/>
      <c r="C12" s="16"/>
      <c r="D12" s="5"/>
      <c r="E12" s="12"/>
      <c r="F12" s="4"/>
      <c r="G12" s="4"/>
      <c r="H12" s="4"/>
      <c r="I12" s="4"/>
      <c r="J12" s="4"/>
      <c r="K12" s="4"/>
      <c r="L12" s="4"/>
      <c r="M12" s="4"/>
      <c r="N12" s="6"/>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row>
    <row r="13" spans="2:125" s="1" customFormat="1" ht="15" hidden="1" customHeight="1" x14ac:dyDescent="0.15">
      <c r="B13" s="15"/>
      <c r="C13" s="16"/>
      <c r="D13" s="5"/>
      <c r="E13" s="12"/>
      <c r="F13" s="4"/>
      <c r="G13" s="4"/>
      <c r="H13" s="4"/>
      <c r="I13" s="4"/>
      <c r="J13" s="4"/>
      <c r="K13" s="4"/>
      <c r="L13" s="4"/>
      <c r="M13" s="4"/>
      <c r="N13" s="6"/>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row>
    <row r="14" spans="2:125" s="1" customFormat="1" ht="15" customHeight="1" x14ac:dyDescent="0.15">
      <c r="B14" s="15"/>
      <c r="C14" s="16"/>
      <c r="D14" s="5"/>
      <c r="E14" s="12"/>
      <c r="F14" s="4"/>
      <c r="G14" s="4"/>
      <c r="H14" s="4"/>
      <c r="I14" s="4"/>
      <c r="J14" s="4"/>
      <c r="K14" s="4"/>
      <c r="L14" s="4"/>
      <c r="M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row>
    <row r="15" spans="2:125" s="1" customFormat="1" ht="15" customHeight="1" x14ac:dyDescent="0.15">
      <c r="B15" s="15"/>
      <c r="C15" s="16"/>
      <c r="D15" s="5"/>
      <c r="E15" s="12"/>
      <c r="F15" s="4"/>
      <c r="G15" s="4"/>
      <c r="H15" s="4"/>
      <c r="I15" s="4"/>
      <c r="J15" s="4"/>
      <c r="K15" s="4"/>
      <c r="L15" s="4"/>
      <c r="M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row>
    <row r="16" spans="2:125" s="1" customFormat="1" ht="15" customHeight="1" x14ac:dyDescent="0.15">
      <c r="B16" s="15"/>
      <c r="C16" s="16"/>
      <c r="D16" s="5"/>
      <c r="E16" s="12"/>
      <c r="F16" s="4"/>
      <c r="G16" s="4"/>
      <c r="H16" s="4"/>
      <c r="I16" s="4"/>
      <c r="J16" s="4"/>
      <c r="K16" s="4"/>
      <c r="L16" s="4"/>
      <c r="M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row>
    <row r="17" spans="2:125" s="1" customFormat="1" ht="15" customHeight="1" x14ac:dyDescent="0.15">
      <c r="B17" s="15"/>
      <c r="C17" s="16"/>
      <c r="D17" s="5"/>
      <c r="E17" s="12"/>
      <c r="F17" s="4"/>
      <c r="G17" s="4"/>
      <c r="H17" s="4"/>
      <c r="I17" s="4"/>
      <c r="J17" s="4"/>
      <c r="K17" s="4"/>
      <c r="L17" s="4"/>
      <c r="M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row>
    <row r="18" spans="2:125" s="1" customFormat="1" ht="15" customHeight="1" x14ac:dyDescent="0.15">
      <c r="B18" s="15"/>
      <c r="C18" s="16"/>
      <c r="D18" s="5"/>
      <c r="E18" s="12"/>
      <c r="F18" s="4"/>
      <c r="G18" s="4"/>
      <c r="H18" s="4"/>
      <c r="I18" s="4"/>
      <c r="J18" s="4"/>
      <c r="K18" s="4"/>
      <c r="L18" s="4"/>
      <c r="M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row>
    <row r="19" spans="2:125" s="1" customFormat="1" ht="15" customHeight="1" x14ac:dyDescent="0.15">
      <c r="B19" s="15"/>
      <c r="C19" s="16"/>
      <c r="D19" s="5"/>
      <c r="E19" s="12"/>
      <c r="F19" s="4"/>
      <c r="G19" s="4"/>
      <c r="H19" s="4"/>
      <c r="I19" s="4"/>
      <c r="J19" s="4"/>
      <c r="K19" s="4"/>
      <c r="L19" s="4"/>
      <c r="M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row>
    <row r="20" spans="2:125" s="1" customFormat="1" ht="15" customHeight="1" x14ac:dyDescent="0.15">
      <c r="B20" s="15"/>
      <c r="C20" s="16"/>
      <c r="D20" s="5"/>
      <c r="E20" s="12"/>
      <c r="F20" s="4"/>
      <c r="G20" s="4"/>
      <c r="H20" s="4"/>
      <c r="I20" s="4"/>
      <c r="J20" s="4"/>
      <c r="K20" s="4"/>
      <c r="L20" s="4"/>
      <c r="M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row>
    <row r="21" spans="2:125" s="1" customFormat="1" ht="15" customHeight="1" x14ac:dyDescent="0.15">
      <c r="B21" s="15"/>
      <c r="C21" s="16"/>
      <c r="D21" s="5"/>
      <c r="E21" s="12"/>
      <c r="F21" s="4"/>
      <c r="G21" s="4"/>
      <c r="H21" s="4"/>
      <c r="I21" s="4"/>
      <c r="J21" s="4"/>
      <c r="K21" s="4"/>
      <c r="L21" s="4"/>
      <c r="M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row>
    <row r="22" spans="2:125" s="1" customFormat="1" ht="15" customHeight="1" x14ac:dyDescent="0.15">
      <c r="B22" s="15"/>
      <c r="C22" s="16"/>
      <c r="D22" s="5"/>
      <c r="E22" s="12"/>
      <c r="F22" s="4"/>
      <c r="G22" s="4"/>
      <c r="H22" s="4"/>
      <c r="I22" s="4"/>
      <c r="J22" s="4"/>
      <c r="K22" s="4"/>
      <c r="L22" s="4"/>
      <c r="M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row>
    <row r="23" spans="2:125" s="1" customFormat="1" ht="15" customHeight="1" x14ac:dyDescent="0.15">
      <c r="B23" s="15"/>
      <c r="C23" s="16"/>
      <c r="D23" s="5"/>
      <c r="E23" s="12"/>
      <c r="F23" s="4"/>
      <c r="G23" s="4"/>
      <c r="H23" s="4"/>
      <c r="I23" s="4"/>
      <c r="J23" s="4"/>
      <c r="K23" s="4"/>
      <c r="L23" s="4"/>
      <c r="M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row>
    <row r="24" spans="2:125" s="1" customFormat="1" ht="15" customHeight="1" x14ac:dyDescent="0.15">
      <c r="B24" s="15"/>
      <c r="C24" s="16"/>
      <c r="D24" s="5"/>
      <c r="E24" s="12"/>
      <c r="F24" s="4"/>
      <c r="G24" s="4"/>
      <c r="H24" s="4"/>
      <c r="I24" s="4"/>
      <c r="J24" s="4"/>
      <c r="K24" s="4"/>
      <c r="L24" s="4"/>
      <c r="M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row>
    <row r="25" spans="2:125" s="1" customFormat="1" ht="15" customHeight="1" x14ac:dyDescent="0.15">
      <c r="B25" s="15"/>
      <c r="C25" s="16"/>
      <c r="D25" s="5"/>
      <c r="E25" s="12"/>
      <c r="F25" s="4"/>
      <c r="G25" s="4"/>
      <c r="H25" s="4"/>
      <c r="I25" s="4"/>
      <c r="J25" s="4"/>
      <c r="K25" s="4"/>
      <c r="L25" s="4"/>
      <c r="M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row>
    <row r="26" spans="2:125" s="1" customFormat="1" ht="15" customHeight="1" x14ac:dyDescent="0.15">
      <c r="B26" s="15"/>
      <c r="C26" s="16"/>
      <c r="D26" s="5"/>
      <c r="E26" s="12"/>
      <c r="F26" s="4"/>
      <c r="G26" s="4"/>
      <c r="H26" s="4"/>
      <c r="I26" s="4"/>
      <c r="J26" s="4"/>
      <c r="K26" s="4"/>
      <c r="L26" s="4"/>
      <c r="M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row>
    <row r="27" spans="2:125" s="1" customFormat="1" ht="15" customHeight="1" x14ac:dyDescent="0.15">
      <c r="B27" s="20"/>
      <c r="C27" s="20"/>
      <c r="D27" s="47"/>
      <c r="E27" s="34"/>
      <c r="F27" s="10"/>
      <c r="G27" s="10"/>
      <c r="H27" s="10"/>
      <c r="I27" s="10"/>
      <c r="J27" s="10"/>
      <c r="K27" s="10"/>
      <c r="L27" s="4"/>
      <c r="M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row>
    <row r="28" spans="2:125" s="4" customFormat="1" ht="129.94999999999999" customHeight="1" x14ac:dyDescent="0.15">
      <c r="B28" s="20"/>
      <c r="C28" s="20"/>
      <c r="D28" s="47"/>
      <c r="E28" s="21"/>
      <c r="F28" s="22" t="s">
        <v>64</v>
      </c>
      <c r="G28" s="23" t="s">
        <v>65</v>
      </c>
      <c r="H28" s="23" t="s">
        <v>66</v>
      </c>
      <c r="I28" s="23" t="s">
        <v>67</v>
      </c>
      <c r="J28" s="23" t="s">
        <v>68</v>
      </c>
      <c r="K28" s="24" t="s">
        <v>69</v>
      </c>
      <c r="L28" s="17"/>
      <c r="M28" s="17"/>
      <c r="N28" s="1"/>
      <c r="O28" s="9"/>
      <c r="P28" s="9"/>
      <c r="Q28" s="9"/>
      <c r="AB28" s="17"/>
      <c r="AC28" s="17"/>
      <c r="AD28" s="17"/>
      <c r="AE28" s="17"/>
      <c r="AF28" s="17"/>
      <c r="AG28" s="17"/>
    </row>
    <row r="29" spans="2:125" s="3" customFormat="1" ht="20.100000000000001" customHeight="1" x14ac:dyDescent="0.15">
      <c r="B29" s="20"/>
      <c r="C29" s="20"/>
      <c r="D29" s="47"/>
      <c r="E29" s="11" t="s">
        <v>0</v>
      </c>
      <c r="F29" s="25"/>
      <c r="G29" s="26"/>
      <c r="H29" s="26"/>
      <c r="I29" s="26"/>
      <c r="J29" s="26"/>
      <c r="K29" s="27"/>
      <c r="L29" s="18"/>
      <c r="M29" s="18"/>
      <c r="N29" s="1"/>
      <c r="R29" s="72" t="s">
        <v>0</v>
      </c>
      <c r="Z29" s="12"/>
      <c r="AA29" s="4"/>
      <c r="AB29" s="14" t="s">
        <v>1</v>
      </c>
      <c r="AC29" s="18"/>
      <c r="AD29" s="18"/>
      <c r="AE29" s="18"/>
      <c r="AF29" s="18"/>
      <c r="AG29" s="18"/>
    </row>
    <row r="30" spans="2:125" s="1" customFormat="1" ht="22.5" customHeight="1" x14ac:dyDescent="0.15">
      <c r="B30" s="125" t="s">
        <v>10</v>
      </c>
      <c r="C30" s="126"/>
      <c r="D30" s="126"/>
      <c r="E30" s="38">
        <v>423</v>
      </c>
      <c r="F30" s="35">
        <v>80.614657210401901</v>
      </c>
      <c r="G30" s="32">
        <v>3.5460992907801421</v>
      </c>
      <c r="H30" s="32">
        <v>6.6193853427895979</v>
      </c>
      <c r="I30" s="32">
        <v>2.6004728132387704</v>
      </c>
      <c r="J30" s="32">
        <v>5.4373522458628845</v>
      </c>
      <c r="K30" s="33">
        <v>1.1820330969267139</v>
      </c>
      <c r="L30" s="19"/>
      <c r="M30" s="19"/>
      <c r="O30" s="125" t="s">
        <v>10</v>
      </c>
      <c r="P30" s="126"/>
      <c r="Q30" s="126"/>
      <c r="R30" s="38">
        <f t="shared" ref="R30:R33" si="0">IF(LEN(E30)=0,"",E30)</f>
        <v>423</v>
      </c>
      <c r="S30" s="78"/>
      <c r="T30" s="79"/>
      <c r="U30" s="79"/>
      <c r="V30" s="79"/>
      <c r="W30" s="79"/>
      <c r="X30" s="79"/>
      <c r="Y30" s="79"/>
      <c r="Z30" s="79"/>
      <c r="AA30" s="80"/>
      <c r="AB30" s="81"/>
      <c r="AC30" s="8"/>
      <c r="AD30" s="8"/>
      <c r="AE30" s="8"/>
      <c r="AF30" s="8"/>
      <c r="AG30" s="8"/>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row>
    <row r="31" spans="2:125" s="1" customFormat="1" ht="22.5" customHeight="1" x14ac:dyDescent="0.15">
      <c r="B31" s="127" t="s">
        <v>11</v>
      </c>
      <c r="C31" s="43" t="s">
        <v>12</v>
      </c>
      <c r="D31" s="44"/>
      <c r="E31" s="39">
        <v>180</v>
      </c>
      <c r="F31" s="67">
        <v>64.444444444444443</v>
      </c>
      <c r="G31" s="28">
        <v>3.8888888888888888</v>
      </c>
      <c r="H31" s="60">
        <v>12.222222222222221</v>
      </c>
      <c r="I31" s="28">
        <v>5.5555555555555554</v>
      </c>
      <c r="J31" s="60">
        <v>11.666666666666666</v>
      </c>
      <c r="K31" s="29">
        <v>2.2222222222222223</v>
      </c>
      <c r="L31" s="19"/>
      <c r="M31" s="19"/>
      <c r="N31" s="4"/>
      <c r="O31" s="127" t="s">
        <v>11</v>
      </c>
      <c r="P31" s="43" t="s">
        <v>12</v>
      </c>
      <c r="Q31" s="44"/>
      <c r="R31" s="39">
        <f t="shared" si="0"/>
        <v>180</v>
      </c>
      <c r="S31" s="73"/>
      <c r="T31" s="7"/>
      <c r="U31" s="7"/>
      <c r="V31" s="7"/>
      <c r="W31" s="7"/>
      <c r="X31" s="7"/>
      <c r="Y31" s="7"/>
      <c r="Z31" s="7"/>
      <c r="AA31" s="4"/>
      <c r="AB31" s="74"/>
      <c r="AC31" s="8"/>
      <c r="AD31" s="8"/>
      <c r="AE31" s="8"/>
      <c r="AF31" s="8"/>
      <c r="AG31" s="8"/>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row>
    <row r="32" spans="2:125" s="1" customFormat="1" ht="22.5" customHeight="1" x14ac:dyDescent="0.15">
      <c r="B32" s="128"/>
      <c r="C32" s="41" t="s">
        <v>13</v>
      </c>
      <c r="D32" s="45"/>
      <c r="E32" s="39">
        <v>82</v>
      </c>
      <c r="F32" s="36">
        <v>84.146341463414629</v>
      </c>
      <c r="G32" s="28">
        <v>4.8780487804878048</v>
      </c>
      <c r="H32" s="28">
        <v>6.0975609756097562</v>
      </c>
      <c r="I32" s="28">
        <v>1.2195121951219512</v>
      </c>
      <c r="J32" s="28">
        <v>2.4390243902439024</v>
      </c>
      <c r="K32" s="29">
        <v>1.2195121951219512</v>
      </c>
      <c r="L32" s="19"/>
      <c r="M32" s="19"/>
      <c r="N32" s="4"/>
      <c r="O32" s="128"/>
      <c r="P32" s="41" t="s">
        <v>13</v>
      </c>
      <c r="Q32" s="45"/>
      <c r="R32" s="39">
        <f t="shared" si="0"/>
        <v>82</v>
      </c>
      <c r="S32" s="73"/>
      <c r="T32" s="7"/>
      <c r="U32" s="7"/>
      <c r="V32" s="7"/>
      <c r="W32" s="7"/>
      <c r="X32" s="7"/>
      <c r="Y32" s="7"/>
      <c r="Z32" s="7"/>
      <c r="AA32" s="4"/>
      <c r="AB32" s="74"/>
      <c r="AC32" s="8"/>
      <c r="AD32" s="8"/>
      <c r="AE32" s="8"/>
      <c r="AF32" s="8"/>
      <c r="AG32" s="8"/>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row>
    <row r="33" spans="2:125" s="1" customFormat="1" ht="22.5" customHeight="1" x14ac:dyDescent="0.15">
      <c r="B33" s="129"/>
      <c r="C33" s="42" t="s">
        <v>14</v>
      </c>
      <c r="D33" s="46"/>
      <c r="E33" s="40">
        <v>138</v>
      </c>
      <c r="F33" s="66">
        <v>97.826086956521735</v>
      </c>
      <c r="G33" s="30">
        <v>1.4492753623188406</v>
      </c>
      <c r="H33" s="48">
        <v>0.72463768115942029</v>
      </c>
      <c r="I33" s="30">
        <v>0</v>
      </c>
      <c r="J33" s="48">
        <v>0</v>
      </c>
      <c r="K33" s="31">
        <v>0</v>
      </c>
      <c r="L33" s="4"/>
      <c r="M33" s="4"/>
      <c r="O33" s="129"/>
      <c r="P33" s="42" t="s">
        <v>14</v>
      </c>
      <c r="Q33" s="46"/>
      <c r="R33" s="40">
        <f t="shared" si="0"/>
        <v>138</v>
      </c>
      <c r="S33" s="75"/>
      <c r="T33" s="76"/>
      <c r="U33" s="76"/>
      <c r="V33" s="76"/>
      <c r="W33" s="76"/>
      <c r="X33" s="76"/>
      <c r="Y33" s="76"/>
      <c r="Z33" s="76"/>
      <c r="AA33" s="76"/>
      <c r="AB33" s="77"/>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row>
    <row r="34" spans="2:125" s="122" customFormat="1" ht="22.5" customHeight="1" x14ac:dyDescent="0.15">
      <c r="B34" s="116"/>
      <c r="C34" s="117"/>
      <c r="D34" s="118"/>
      <c r="E34" s="119"/>
      <c r="F34" s="120"/>
      <c r="G34" s="120"/>
      <c r="H34" s="120"/>
      <c r="I34" s="120"/>
      <c r="J34" s="120"/>
      <c r="K34" s="120"/>
      <c r="L34" s="121"/>
      <c r="M34" s="121"/>
      <c r="O34" s="116"/>
      <c r="P34" s="117"/>
      <c r="Q34" s="118"/>
      <c r="R34" s="119"/>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row>
    <row r="35" spans="2:125" ht="22.5" customHeight="1" x14ac:dyDescent="0.15">
      <c r="D35" s="82" t="str">
        <f t="shared" ref="D35:I35" si="1">F28</f>
        <v>一般従業員</v>
      </c>
      <c r="E35" s="82" t="str">
        <f t="shared" si="1"/>
        <v>係長・主任及び係長・主任相当職</v>
      </c>
      <c r="F35" s="82" t="str">
        <f t="shared" si="1"/>
        <v>課長、及び課長相当職</v>
      </c>
      <c r="G35" s="82" t="str">
        <f t="shared" si="1"/>
        <v>副部長、次長および副部長、次長相当職</v>
      </c>
      <c r="H35" s="82" t="str">
        <f t="shared" si="1"/>
        <v>部長、及び部長相当職</v>
      </c>
      <c r="I35" s="82" t="str">
        <f t="shared" si="1"/>
        <v>役員</v>
      </c>
      <c r="J35" s="82" t="s">
        <v>323</v>
      </c>
      <c r="K35" s="82"/>
    </row>
    <row r="36" spans="2:125" ht="22.5" customHeight="1" x14ac:dyDescent="0.15">
      <c r="C36" t="str">
        <f>C31 &amp; "(n=" &amp; E31 &amp; ")"</f>
        <v>男性・管理職/総合職(n=180)</v>
      </c>
      <c r="D36" s="83">
        <f t="shared" ref="D36:I38" si="2">F31</f>
        <v>64.444444444444443</v>
      </c>
      <c r="E36" s="83">
        <f t="shared" si="2"/>
        <v>3.8888888888888888</v>
      </c>
      <c r="F36" s="83">
        <f t="shared" si="2"/>
        <v>12.222222222222221</v>
      </c>
      <c r="G36" s="83">
        <f t="shared" si="2"/>
        <v>5.5555555555555554</v>
      </c>
      <c r="H36" s="83">
        <f t="shared" si="2"/>
        <v>11.666666666666666</v>
      </c>
      <c r="I36" s="83">
        <f t="shared" si="2"/>
        <v>2.2222222222222223</v>
      </c>
      <c r="J36" s="83">
        <f>SUM(D36:I36)</f>
        <v>100</v>
      </c>
      <c r="K36" s="83">
        <f>F36+G36+H36+I36</f>
        <v>31.666666666666664</v>
      </c>
    </row>
    <row r="37" spans="2:125" ht="22.5" customHeight="1" x14ac:dyDescent="0.15">
      <c r="C37" t="str">
        <f>C32 &amp; "(n=" &amp; E32 &amp; ")"</f>
        <v>女性・管理職/総合職(n=82)</v>
      </c>
      <c r="D37" s="83">
        <f t="shared" si="2"/>
        <v>84.146341463414629</v>
      </c>
      <c r="E37" s="83">
        <f t="shared" si="2"/>
        <v>4.8780487804878048</v>
      </c>
      <c r="F37" s="83">
        <f t="shared" si="2"/>
        <v>6.0975609756097562</v>
      </c>
      <c r="G37" s="83">
        <f t="shared" si="2"/>
        <v>1.2195121951219512</v>
      </c>
      <c r="H37" s="83">
        <f t="shared" si="2"/>
        <v>2.4390243902439024</v>
      </c>
      <c r="I37" s="83">
        <f t="shared" si="2"/>
        <v>1.2195121951219512</v>
      </c>
      <c r="J37" s="83">
        <f t="shared" ref="J37:J39" si="3">SUM(D37:I37)</f>
        <v>99.999999999999986</v>
      </c>
      <c r="K37" s="83">
        <f t="shared" ref="K37:K39" si="4">F37+G37+H37+I37</f>
        <v>10.97560975609756</v>
      </c>
    </row>
    <row r="38" spans="2:125" ht="22.5" customHeight="1" x14ac:dyDescent="0.15">
      <c r="C38" t="str">
        <f>C33 &amp; "(n=" &amp; E33 &amp; ")"</f>
        <v>女性・一般職(n=138)</v>
      </c>
      <c r="D38" s="83">
        <f t="shared" si="2"/>
        <v>97.826086956521735</v>
      </c>
      <c r="E38" s="83">
        <f t="shared" si="2"/>
        <v>1.4492753623188406</v>
      </c>
      <c r="F38" s="83">
        <f t="shared" si="2"/>
        <v>0.72463768115942029</v>
      </c>
      <c r="G38" s="83">
        <f t="shared" si="2"/>
        <v>0</v>
      </c>
      <c r="H38" s="83">
        <f t="shared" si="2"/>
        <v>0</v>
      </c>
      <c r="I38" s="83">
        <f t="shared" si="2"/>
        <v>0</v>
      </c>
      <c r="J38" s="83">
        <f t="shared" si="3"/>
        <v>100</v>
      </c>
      <c r="K38" s="83">
        <f t="shared" si="4"/>
        <v>0.72463768115942029</v>
      </c>
    </row>
    <row r="39" spans="2:125" ht="22.5" customHeight="1" x14ac:dyDescent="0.15">
      <c r="C39" t="str">
        <f>B30 &amp; "(n=" &amp; E30 &amp; ")"</f>
        <v>全体(n=423)</v>
      </c>
      <c r="D39" s="83">
        <f>F30</f>
        <v>80.614657210401901</v>
      </c>
      <c r="E39" s="83">
        <f t="shared" ref="E39:I39" si="5">G30</f>
        <v>3.5460992907801421</v>
      </c>
      <c r="F39" s="83">
        <f t="shared" si="5"/>
        <v>6.6193853427895979</v>
      </c>
      <c r="G39" s="83">
        <f t="shared" si="5"/>
        <v>2.6004728132387704</v>
      </c>
      <c r="H39" s="83">
        <f t="shared" si="5"/>
        <v>5.4373522458628845</v>
      </c>
      <c r="I39" s="83">
        <f t="shared" si="5"/>
        <v>1.1820330969267139</v>
      </c>
      <c r="J39" s="83">
        <f t="shared" si="3"/>
        <v>100.00000000000001</v>
      </c>
      <c r="K39" s="83">
        <f t="shared" si="4"/>
        <v>15.839243498817968</v>
      </c>
    </row>
    <row r="40" spans="2:125" ht="22.5" customHeight="1" x14ac:dyDescent="0.15"/>
    <row r="41" spans="2:125" ht="22.5" customHeight="1" x14ac:dyDescent="0.15"/>
    <row r="42" spans="2:125" ht="22.5" customHeight="1" x14ac:dyDescent="0.15"/>
    <row r="43" spans="2:125" ht="22.5" customHeight="1" x14ac:dyDescent="0.15"/>
    <row r="44" spans="2:125" ht="22.5" customHeight="1" x14ac:dyDescent="0.15"/>
    <row r="45" spans="2:125" ht="22.5" customHeight="1" x14ac:dyDescent="0.15"/>
    <row r="46" spans="2:125" ht="22.5" customHeight="1" x14ac:dyDescent="0.15"/>
    <row r="47" spans="2:125" ht="22.5" customHeight="1" x14ac:dyDescent="0.15"/>
    <row r="48" spans="2:125" ht="22.5" customHeight="1" x14ac:dyDescent="0.15"/>
    <row r="49" ht="22.5" customHeight="1" x14ac:dyDescent="0.15"/>
    <row r="50" ht="22.5" customHeight="1" x14ac:dyDescent="0.15"/>
    <row r="51" ht="22.5" customHeight="1" x14ac:dyDescent="0.15"/>
  </sheetData>
  <mergeCells count="4">
    <mergeCell ref="B30:D30"/>
    <mergeCell ref="B31:B33"/>
    <mergeCell ref="O30:Q30"/>
    <mergeCell ref="O31:O33"/>
  </mergeCells>
  <phoneticPr fontId="5"/>
  <conditionalFormatting sqref="AB28:AG28 C31:C32 F28:M28">
    <cfRule type="cellIs" dxfId="165" priority="2" stopIfTrue="1" operator="equal">
      <formula>"."</formula>
    </cfRule>
  </conditionalFormatting>
  <conditionalFormatting sqref="P31:P32">
    <cfRule type="cellIs" dxfId="16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U51"/>
  <sheetViews>
    <sheetView topLeftCell="A31" zoomScaleNormal="100" workbookViewId="0">
      <selection activeCell="E41" sqref="E41"/>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4" width="3.375" customWidth="1"/>
    <col min="15" max="15" width="7" customWidth="1"/>
    <col min="16" max="16" width="25.625" customWidth="1"/>
    <col min="17" max="17" width="4.625" customWidth="1"/>
    <col min="18" max="18" width="5.375" customWidth="1"/>
    <col min="19" max="27" width="5.25" customWidth="1"/>
    <col min="28" max="34" width="5.375" customWidth="1"/>
    <col min="35" max="125" width="5.25" customWidth="1"/>
  </cols>
  <sheetData>
    <row r="1" spans="2:125" s="1" customFormat="1" ht="21.75" customHeight="1" x14ac:dyDescent="0.15">
      <c r="B1" s="15"/>
      <c r="C1" s="16"/>
      <c r="D1" s="2"/>
      <c r="E1" s="13"/>
      <c r="F1" s="4"/>
      <c r="G1" s="4"/>
      <c r="H1" s="4"/>
      <c r="I1" s="4"/>
      <c r="J1" s="4"/>
      <c r="K1" s="4"/>
      <c r="L1" s="4"/>
      <c r="M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row>
    <row r="2" spans="2:125" s="1" customFormat="1" ht="15" customHeight="1" x14ac:dyDescent="0.15">
      <c r="B2" s="15"/>
      <c r="C2" s="16"/>
      <c r="D2" s="2"/>
      <c r="E2" s="13"/>
      <c r="F2" s="4"/>
      <c r="G2" s="4"/>
      <c r="H2" s="4"/>
      <c r="I2" s="4"/>
      <c r="J2" s="4"/>
      <c r="K2" s="4"/>
      <c r="L2" s="4"/>
      <c r="M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row>
    <row r="3" spans="2:125" s="1" customFormat="1" ht="15" customHeight="1" x14ac:dyDescent="0.15">
      <c r="B3" s="15"/>
      <c r="C3" s="16"/>
      <c r="D3" s="2"/>
      <c r="E3" s="13"/>
      <c r="F3" s="4"/>
      <c r="G3" s="4"/>
      <c r="H3" s="4"/>
      <c r="I3" s="4"/>
      <c r="J3" s="4"/>
      <c r="K3" s="4"/>
      <c r="L3" s="4"/>
      <c r="M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row>
    <row r="4" spans="2:125" s="1" customFormat="1" ht="15" customHeight="1" x14ac:dyDescent="0.15">
      <c r="B4" s="15"/>
      <c r="C4" s="16"/>
      <c r="D4" s="2"/>
      <c r="E4" s="13"/>
      <c r="F4" s="4"/>
      <c r="G4" s="4"/>
      <c r="H4" s="4"/>
      <c r="I4" s="4"/>
      <c r="J4" s="4"/>
      <c r="K4" s="4"/>
      <c r="L4" s="4"/>
      <c r="M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row>
    <row r="5" spans="2:125" s="1" customFormat="1" ht="15" customHeight="1" x14ac:dyDescent="0.15">
      <c r="B5" s="15"/>
      <c r="C5" s="16"/>
      <c r="D5" s="2"/>
      <c r="E5" s="13"/>
      <c r="F5" s="4"/>
      <c r="G5" s="4"/>
      <c r="H5" s="4"/>
      <c r="I5" s="4"/>
      <c r="J5" s="4"/>
      <c r="K5" s="4"/>
      <c r="L5" s="4"/>
      <c r="M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row>
    <row r="6" spans="2:125" s="1" customFormat="1" ht="15" customHeight="1" x14ac:dyDescent="0.15">
      <c r="B6" s="15"/>
      <c r="C6" s="16"/>
      <c r="D6" s="2"/>
      <c r="E6" s="13"/>
      <c r="F6" s="4"/>
      <c r="G6" s="4"/>
      <c r="H6" s="4"/>
      <c r="I6" s="4"/>
      <c r="J6" s="4"/>
      <c r="K6" s="4"/>
      <c r="L6" s="4"/>
      <c r="M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row>
    <row r="7" spans="2:125" s="1" customFormat="1" ht="15" customHeight="1" x14ac:dyDescent="0.15">
      <c r="B7" s="15"/>
      <c r="C7" s="16"/>
      <c r="D7" s="2"/>
      <c r="E7" s="13"/>
      <c r="F7" s="4"/>
      <c r="G7" s="4"/>
      <c r="H7" s="4"/>
      <c r="I7" s="4"/>
      <c r="J7" s="4"/>
      <c r="K7" s="4"/>
      <c r="L7" s="4"/>
      <c r="M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row>
    <row r="8" spans="2:125" s="1" customFormat="1" ht="15" customHeight="1" x14ac:dyDescent="0.15">
      <c r="B8" s="15"/>
      <c r="C8" s="16"/>
      <c r="D8" s="2"/>
      <c r="E8" s="13"/>
      <c r="F8" s="4"/>
      <c r="G8" s="4"/>
      <c r="H8" s="4"/>
      <c r="I8" s="4"/>
      <c r="J8" s="4"/>
      <c r="K8" s="4"/>
      <c r="L8" s="4"/>
      <c r="M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row>
    <row r="9" spans="2:125" s="1" customFormat="1" ht="15" customHeight="1" x14ac:dyDescent="0.15">
      <c r="B9" s="15"/>
      <c r="C9" s="16"/>
      <c r="D9" s="2"/>
      <c r="E9" s="13"/>
      <c r="F9" s="4"/>
      <c r="G9" s="4"/>
      <c r="H9" s="4"/>
      <c r="I9" s="4"/>
      <c r="J9" s="4"/>
      <c r="K9" s="4"/>
      <c r="L9" s="4"/>
      <c r="M9" s="4"/>
      <c r="N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row>
    <row r="10" spans="2:125" s="1" customFormat="1" ht="15" customHeight="1" x14ac:dyDescent="0.15">
      <c r="B10" s="15"/>
      <c r="C10" s="16"/>
      <c r="D10" s="5"/>
      <c r="E10" s="12"/>
      <c r="F10" s="4"/>
      <c r="G10" s="4"/>
      <c r="H10" s="4"/>
      <c r="I10" s="4"/>
      <c r="J10" s="4"/>
      <c r="K10" s="4"/>
      <c r="L10" s="4"/>
      <c r="M10" s="4"/>
      <c r="N10" s="3"/>
      <c r="R10" s="4"/>
      <c r="S10" s="4"/>
      <c r="T10" s="4"/>
      <c r="U10" s="4"/>
      <c r="V10" s="4"/>
      <c r="W10" s="4"/>
      <c r="X10" s="4"/>
      <c r="Y10" s="4"/>
      <c r="Z10" s="4"/>
      <c r="AA10" s="3"/>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row>
    <row r="11" spans="2:125" s="1" customFormat="1" ht="15" hidden="1" customHeight="1" x14ac:dyDescent="0.15">
      <c r="B11" s="15"/>
      <c r="C11" s="16"/>
      <c r="D11" s="5"/>
      <c r="E11" s="12"/>
      <c r="F11" s="4"/>
      <c r="G11" s="4"/>
      <c r="H11" s="4"/>
      <c r="I11" s="4"/>
      <c r="J11" s="4"/>
      <c r="K11" s="4"/>
      <c r="L11" s="4"/>
      <c r="M11" s="4"/>
      <c r="N11" s="6"/>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row>
    <row r="12" spans="2:125" s="1" customFormat="1" ht="15" hidden="1" customHeight="1" x14ac:dyDescent="0.15">
      <c r="B12" s="15"/>
      <c r="C12" s="16"/>
      <c r="D12" s="5"/>
      <c r="E12" s="12"/>
      <c r="F12" s="4"/>
      <c r="G12" s="4"/>
      <c r="H12" s="4"/>
      <c r="I12" s="4"/>
      <c r="J12" s="4"/>
      <c r="K12" s="4"/>
      <c r="L12" s="4"/>
      <c r="M12" s="4"/>
      <c r="N12" s="6"/>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row>
    <row r="13" spans="2:125" s="1" customFormat="1" ht="15" hidden="1" customHeight="1" x14ac:dyDescent="0.15">
      <c r="B13" s="15"/>
      <c r="C13" s="16"/>
      <c r="D13" s="5"/>
      <c r="E13" s="12"/>
      <c r="F13" s="4"/>
      <c r="G13" s="4"/>
      <c r="H13" s="4"/>
      <c r="I13" s="4"/>
      <c r="J13" s="4"/>
      <c r="K13" s="4"/>
      <c r="L13" s="4"/>
      <c r="M13" s="4"/>
      <c r="N13" s="6"/>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row>
    <row r="14" spans="2:125" s="1" customFormat="1" ht="15" customHeight="1" x14ac:dyDescent="0.15">
      <c r="B14" s="15"/>
      <c r="C14" s="16"/>
      <c r="D14" s="5"/>
      <c r="E14" s="12"/>
      <c r="F14" s="4"/>
      <c r="G14" s="4"/>
      <c r="H14" s="4"/>
      <c r="I14" s="4"/>
      <c r="J14" s="4"/>
      <c r="K14" s="4"/>
      <c r="L14" s="4"/>
      <c r="M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row>
    <row r="15" spans="2:125" s="1" customFormat="1" ht="15" customHeight="1" x14ac:dyDescent="0.15">
      <c r="B15" s="15"/>
      <c r="C15" s="16"/>
      <c r="D15" s="5"/>
      <c r="E15" s="12"/>
      <c r="F15" s="4"/>
      <c r="G15" s="4"/>
      <c r="H15" s="4"/>
      <c r="I15" s="4"/>
      <c r="J15" s="4"/>
      <c r="K15" s="4"/>
      <c r="L15" s="4"/>
      <c r="M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row>
    <row r="16" spans="2:125" s="1" customFormat="1" ht="15" customHeight="1" x14ac:dyDescent="0.15">
      <c r="B16" s="15"/>
      <c r="C16" s="16"/>
      <c r="D16" s="5"/>
      <c r="E16" s="12"/>
      <c r="F16" s="4"/>
      <c r="G16" s="4"/>
      <c r="H16" s="4"/>
      <c r="I16" s="4"/>
      <c r="J16" s="4"/>
      <c r="K16" s="4"/>
      <c r="L16" s="4"/>
      <c r="M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row>
    <row r="17" spans="2:125" s="1" customFormat="1" ht="15" customHeight="1" x14ac:dyDescent="0.15">
      <c r="B17" s="15"/>
      <c r="C17" s="16"/>
      <c r="D17" s="5"/>
      <c r="E17" s="12"/>
      <c r="F17" s="4"/>
      <c r="G17" s="4"/>
      <c r="H17" s="4"/>
      <c r="I17" s="4"/>
      <c r="J17" s="4"/>
      <c r="K17" s="4"/>
      <c r="L17" s="4"/>
      <c r="M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row>
    <row r="18" spans="2:125" s="1" customFormat="1" ht="15" customHeight="1" x14ac:dyDescent="0.15">
      <c r="B18" s="15"/>
      <c r="C18" s="16"/>
      <c r="D18" s="5"/>
      <c r="E18" s="12"/>
      <c r="F18" s="4"/>
      <c r="G18" s="4"/>
      <c r="H18" s="4"/>
      <c r="I18" s="4"/>
      <c r="J18" s="4"/>
      <c r="K18" s="4"/>
      <c r="L18" s="4"/>
      <c r="M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row>
    <row r="19" spans="2:125" s="1" customFormat="1" ht="15" customHeight="1" x14ac:dyDescent="0.15">
      <c r="B19" s="15"/>
      <c r="C19" s="16"/>
      <c r="D19" s="5"/>
      <c r="E19" s="12"/>
      <c r="F19" s="4"/>
      <c r="G19" s="4"/>
      <c r="H19" s="4"/>
      <c r="I19" s="4"/>
      <c r="J19" s="4"/>
      <c r="K19" s="4"/>
      <c r="L19" s="4"/>
      <c r="M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row>
    <row r="20" spans="2:125" s="1" customFormat="1" ht="15" customHeight="1" x14ac:dyDescent="0.15">
      <c r="B20" s="15"/>
      <c r="C20" s="16"/>
      <c r="D20" s="5"/>
      <c r="E20" s="12"/>
      <c r="F20" s="4"/>
      <c r="G20" s="4"/>
      <c r="H20" s="4"/>
      <c r="I20" s="4"/>
      <c r="J20" s="4"/>
      <c r="K20" s="4"/>
      <c r="L20" s="4"/>
      <c r="M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row>
    <row r="21" spans="2:125" s="1" customFormat="1" ht="15" customHeight="1" x14ac:dyDescent="0.15">
      <c r="B21" s="15"/>
      <c r="C21" s="16"/>
      <c r="D21" s="5"/>
      <c r="E21" s="12"/>
      <c r="F21" s="4"/>
      <c r="G21" s="4"/>
      <c r="H21" s="4"/>
      <c r="I21" s="4"/>
      <c r="J21" s="4"/>
      <c r="K21" s="4"/>
      <c r="L21" s="4"/>
      <c r="M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row>
    <row r="22" spans="2:125" s="1" customFormat="1" ht="15" customHeight="1" x14ac:dyDescent="0.15">
      <c r="B22" s="15"/>
      <c r="C22" s="16"/>
      <c r="D22" s="5"/>
      <c r="E22" s="12"/>
      <c r="F22" s="4"/>
      <c r="G22" s="4"/>
      <c r="H22" s="4"/>
      <c r="I22" s="4"/>
      <c r="J22" s="4"/>
      <c r="K22" s="4"/>
      <c r="L22" s="4"/>
      <c r="M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row>
    <row r="23" spans="2:125" s="1" customFormat="1" ht="15" customHeight="1" x14ac:dyDescent="0.15">
      <c r="B23" s="15"/>
      <c r="C23" s="16"/>
      <c r="D23" s="5"/>
      <c r="E23" s="12"/>
      <c r="F23" s="4"/>
      <c r="G23" s="4"/>
      <c r="H23" s="4"/>
      <c r="I23" s="4"/>
      <c r="J23" s="4"/>
      <c r="K23" s="4"/>
      <c r="L23" s="4"/>
      <c r="M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row>
    <row r="24" spans="2:125" s="1" customFormat="1" ht="15" customHeight="1" x14ac:dyDescent="0.15">
      <c r="B24" s="15"/>
      <c r="C24" s="16"/>
      <c r="D24" s="5"/>
      <c r="E24" s="12"/>
      <c r="F24" s="4"/>
      <c r="G24" s="4"/>
      <c r="H24" s="4"/>
      <c r="I24" s="4"/>
      <c r="J24" s="4"/>
      <c r="K24" s="4"/>
      <c r="L24" s="4"/>
      <c r="M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row>
    <row r="25" spans="2:125" s="1" customFormat="1" ht="15" customHeight="1" x14ac:dyDescent="0.15">
      <c r="B25" s="15"/>
      <c r="C25" s="16"/>
      <c r="D25" s="5"/>
      <c r="E25" s="12"/>
      <c r="F25" s="4"/>
      <c r="G25" s="4"/>
      <c r="H25" s="4"/>
      <c r="I25" s="4"/>
      <c r="J25" s="4"/>
      <c r="K25" s="4"/>
      <c r="L25" s="4"/>
      <c r="M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row>
    <row r="26" spans="2:125" s="1" customFormat="1" ht="15" customHeight="1" x14ac:dyDescent="0.15">
      <c r="B26" s="15"/>
      <c r="C26" s="16"/>
      <c r="D26" s="5"/>
      <c r="E26" s="12"/>
      <c r="F26" s="4"/>
      <c r="G26" s="4"/>
      <c r="H26" s="4"/>
      <c r="I26" s="4"/>
      <c r="J26" s="4"/>
      <c r="K26" s="4"/>
      <c r="L26" s="4"/>
      <c r="M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row>
    <row r="27" spans="2:125" s="1" customFormat="1" ht="15" customHeight="1" x14ac:dyDescent="0.15">
      <c r="B27" s="20"/>
      <c r="C27" s="20"/>
      <c r="D27" s="47"/>
      <c r="E27" s="34"/>
      <c r="F27" s="10"/>
      <c r="G27" s="10"/>
      <c r="H27" s="10"/>
      <c r="I27" s="10"/>
      <c r="J27" s="10"/>
      <c r="K27" s="10"/>
      <c r="L27" s="4"/>
      <c r="M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row>
    <row r="28" spans="2:125" s="4" customFormat="1" ht="129.94999999999999" customHeight="1" x14ac:dyDescent="0.15">
      <c r="B28" s="20"/>
      <c r="C28" s="20"/>
      <c r="D28" s="47"/>
      <c r="E28" s="21"/>
      <c r="F28" s="22" t="s">
        <v>64</v>
      </c>
      <c r="G28" s="23" t="s">
        <v>65</v>
      </c>
      <c r="H28" s="23" t="s">
        <v>66</v>
      </c>
      <c r="I28" s="23" t="s">
        <v>67</v>
      </c>
      <c r="J28" s="23" t="s">
        <v>68</v>
      </c>
      <c r="K28" s="24" t="s">
        <v>69</v>
      </c>
      <c r="L28" s="17"/>
      <c r="M28" s="17"/>
      <c r="N28" s="1"/>
      <c r="O28" s="9"/>
      <c r="P28" s="9"/>
      <c r="Q28" s="9"/>
      <c r="AB28" s="17"/>
      <c r="AC28" s="17"/>
      <c r="AD28" s="17"/>
      <c r="AE28" s="17"/>
      <c r="AF28" s="17"/>
      <c r="AG28" s="17"/>
    </row>
    <row r="29" spans="2:125" s="3" customFormat="1" ht="20.100000000000001" customHeight="1" x14ac:dyDescent="0.15">
      <c r="B29" s="20"/>
      <c r="C29" s="20"/>
      <c r="D29" s="47"/>
      <c r="E29" s="11" t="s">
        <v>0</v>
      </c>
      <c r="F29" s="25"/>
      <c r="G29" s="26"/>
      <c r="H29" s="26"/>
      <c r="I29" s="26"/>
      <c r="J29" s="26"/>
      <c r="K29" s="27"/>
      <c r="L29" s="18"/>
      <c r="M29" s="18"/>
      <c r="N29" s="1"/>
      <c r="R29" s="72" t="s">
        <v>0</v>
      </c>
      <c r="Z29" s="12"/>
      <c r="AA29" s="4"/>
      <c r="AB29" s="14" t="s">
        <v>1</v>
      </c>
      <c r="AC29" s="18"/>
      <c r="AD29" s="18"/>
      <c r="AE29" s="18"/>
      <c r="AF29" s="18"/>
      <c r="AG29" s="18"/>
    </row>
    <row r="30" spans="2:125" s="1" customFormat="1" ht="22.5" customHeight="1" x14ac:dyDescent="0.15">
      <c r="B30" s="125" t="s">
        <v>10</v>
      </c>
      <c r="C30" s="126"/>
      <c r="D30" s="126"/>
      <c r="E30" s="38">
        <v>423</v>
      </c>
      <c r="F30" s="35">
        <v>48.463356973995268</v>
      </c>
      <c r="G30" s="32">
        <v>12.529550827423167</v>
      </c>
      <c r="H30" s="32">
        <v>20.33096926713948</v>
      </c>
      <c r="I30" s="32">
        <v>5.6737588652482271</v>
      </c>
      <c r="J30" s="32">
        <v>12.293144208037825</v>
      </c>
      <c r="K30" s="33">
        <v>0.70921985815602839</v>
      </c>
      <c r="L30" s="19"/>
      <c r="M30" s="19"/>
      <c r="O30" s="125" t="s">
        <v>10</v>
      </c>
      <c r="P30" s="126"/>
      <c r="Q30" s="126"/>
      <c r="R30" s="38">
        <f t="shared" ref="R30:R33" si="0">IF(LEN(E30)=0,"",E30)</f>
        <v>423</v>
      </c>
      <c r="S30" s="78"/>
      <c r="T30" s="79"/>
      <c r="U30" s="79"/>
      <c r="V30" s="79"/>
      <c r="W30" s="79"/>
      <c r="X30" s="79"/>
      <c r="Y30" s="79"/>
      <c r="Z30" s="79"/>
      <c r="AA30" s="80"/>
      <c r="AB30" s="81"/>
      <c r="AC30" s="8"/>
      <c r="AD30" s="8"/>
      <c r="AE30" s="8"/>
      <c r="AF30" s="8"/>
      <c r="AG30" s="8"/>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row>
    <row r="31" spans="2:125" s="1" customFormat="1" ht="22.5" customHeight="1" x14ac:dyDescent="0.15">
      <c r="B31" s="127" t="s">
        <v>11</v>
      </c>
      <c r="C31" s="43" t="s">
        <v>12</v>
      </c>
      <c r="D31" s="44"/>
      <c r="E31" s="39">
        <v>180</v>
      </c>
      <c r="F31" s="67">
        <v>11.111111111111111</v>
      </c>
      <c r="G31" s="28">
        <v>12.222222222222221</v>
      </c>
      <c r="H31" s="49">
        <v>38.333333333333336</v>
      </c>
      <c r="I31" s="60">
        <v>11.111111111111111</v>
      </c>
      <c r="J31" s="49">
        <v>26.111111111111114</v>
      </c>
      <c r="K31" s="29">
        <v>1.1111111111111112</v>
      </c>
      <c r="L31" s="19"/>
      <c r="M31" s="19"/>
      <c r="N31" s="4"/>
      <c r="O31" s="127" t="s">
        <v>11</v>
      </c>
      <c r="P31" s="43" t="s">
        <v>12</v>
      </c>
      <c r="Q31" s="44"/>
      <c r="R31" s="39">
        <f t="shared" si="0"/>
        <v>180</v>
      </c>
      <c r="S31" s="73"/>
      <c r="T31" s="7"/>
      <c r="U31" s="7"/>
      <c r="V31" s="7"/>
      <c r="W31" s="7"/>
      <c r="X31" s="7"/>
      <c r="Y31" s="7"/>
      <c r="Z31" s="7"/>
      <c r="AA31" s="4"/>
      <c r="AB31" s="74"/>
      <c r="AC31" s="8"/>
      <c r="AD31" s="8"/>
      <c r="AE31" s="8"/>
      <c r="AF31" s="8"/>
      <c r="AG31" s="8"/>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row>
    <row r="32" spans="2:125" s="1" customFormat="1" ht="22.5" customHeight="1" x14ac:dyDescent="0.15">
      <c r="B32" s="128"/>
      <c r="C32" s="41" t="s">
        <v>13</v>
      </c>
      <c r="D32" s="45"/>
      <c r="E32" s="39">
        <v>82</v>
      </c>
      <c r="F32" s="36">
        <v>52.439024390243901</v>
      </c>
      <c r="G32" s="28">
        <v>14.634146341463413</v>
      </c>
      <c r="H32" s="28">
        <v>20.73170731707317</v>
      </c>
      <c r="I32" s="28">
        <v>4.8780487804878048</v>
      </c>
      <c r="J32" s="57">
        <v>6.0975609756097562</v>
      </c>
      <c r="K32" s="29">
        <v>1.2195121951219512</v>
      </c>
      <c r="L32" s="19"/>
      <c r="M32" s="19"/>
      <c r="N32" s="4"/>
      <c r="O32" s="128"/>
      <c r="P32" s="41" t="s">
        <v>13</v>
      </c>
      <c r="Q32" s="45"/>
      <c r="R32" s="39">
        <f t="shared" si="0"/>
        <v>82</v>
      </c>
      <c r="S32" s="73"/>
      <c r="T32" s="7"/>
      <c r="U32" s="7"/>
      <c r="V32" s="7"/>
      <c r="W32" s="7"/>
      <c r="X32" s="7"/>
      <c r="Y32" s="7"/>
      <c r="Z32" s="7"/>
      <c r="AA32" s="4"/>
      <c r="AB32" s="74"/>
      <c r="AC32" s="8"/>
      <c r="AD32" s="8"/>
      <c r="AE32" s="8"/>
      <c r="AF32" s="8"/>
      <c r="AG32" s="8"/>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row>
    <row r="33" spans="2:125" s="1" customFormat="1" ht="22.5" customHeight="1" x14ac:dyDescent="0.15">
      <c r="B33" s="129"/>
      <c r="C33" s="42" t="s">
        <v>14</v>
      </c>
      <c r="D33" s="46"/>
      <c r="E33" s="40">
        <v>138</v>
      </c>
      <c r="F33" s="66">
        <v>89.130434782608688</v>
      </c>
      <c r="G33" s="30">
        <v>10.869565217391305</v>
      </c>
      <c r="H33" s="54">
        <v>0</v>
      </c>
      <c r="I33" s="48">
        <v>0</v>
      </c>
      <c r="J33" s="54">
        <v>0</v>
      </c>
      <c r="K33" s="31">
        <v>0</v>
      </c>
      <c r="L33" s="4"/>
      <c r="M33" s="4"/>
      <c r="O33" s="129"/>
      <c r="P33" s="42" t="s">
        <v>14</v>
      </c>
      <c r="Q33" s="46"/>
      <c r="R33" s="40">
        <f t="shared" si="0"/>
        <v>138</v>
      </c>
      <c r="S33" s="75"/>
      <c r="T33" s="76"/>
      <c r="U33" s="76"/>
      <c r="V33" s="76"/>
      <c r="W33" s="76"/>
      <c r="X33" s="76"/>
      <c r="Y33" s="76"/>
      <c r="Z33" s="76"/>
      <c r="AA33" s="76"/>
      <c r="AB33" s="77"/>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row>
    <row r="34" spans="2:125" ht="22.5" customHeight="1" x14ac:dyDescent="0.15"/>
    <row r="35" spans="2:125" ht="22.5" customHeight="1" x14ac:dyDescent="0.15">
      <c r="D35" s="82" t="str">
        <f>F28</f>
        <v>一般従業員</v>
      </c>
      <c r="E35" s="82" t="str">
        <f t="shared" ref="E35:I35" si="1">G28</f>
        <v>係長・主任及び係長・主任相当職</v>
      </c>
      <c r="F35" s="82" t="str">
        <f t="shared" si="1"/>
        <v>課長、及び課長相当職</v>
      </c>
      <c r="G35" s="82" t="str">
        <f t="shared" si="1"/>
        <v>副部長、次長および副部長、次長相当職</v>
      </c>
      <c r="H35" s="82" t="str">
        <f t="shared" si="1"/>
        <v>部長、及び部長相当職</v>
      </c>
      <c r="I35" s="82" t="str">
        <f t="shared" si="1"/>
        <v>役員</v>
      </c>
      <c r="J35" s="82" t="s">
        <v>323</v>
      </c>
      <c r="K35" s="82"/>
    </row>
    <row r="36" spans="2:125" ht="22.5" customHeight="1" x14ac:dyDescent="0.15">
      <c r="C36" t="str">
        <f>C31 &amp; "(n=" &amp; E31 &amp; ")"</f>
        <v>男性・管理職/総合職(n=180)</v>
      </c>
      <c r="D36" s="83">
        <f>F31</f>
        <v>11.111111111111111</v>
      </c>
      <c r="E36" s="83">
        <f t="shared" ref="E36:I38" si="2">G31</f>
        <v>12.222222222222221</v>
      </c>
      <c r="F36" s="83">
        <f t="shared" si="2"/>
        <v>38.333333333333336</v>
      </c>
      <c r="G36" s="83">
        <f t="shared" si="2"/>
        <v>11.111111111111111</v>
      </c>
      <c r="H36" s="83">
        <f t="shared" si="2"/>
        <v>26.111111111111114</v>
      </c>
      <c r="I36" s="83">
        <f t="shared" si="2"/>
        <v>1.1111111111111112</v>
      </c>
      <c r="J36" s="83">
        <f>SUM(D36:I36)</f>
        <v>100.00000000000001</v>
      </c>
      <c r="K36" s="83"/>
    </row>
    <row r="37" spans="2:125" ht="22.5" customHeight="1" x14ac:dyDescent="0.15">
      <c r="C37" t="str">
        <f t="shared" ref="C37:C38" si="3">C32 &amp; "(n=" &amp; E32 &amp; ")"</f>
        <v>女性・管理職/総合職(n=82)</v>
      </c>
      <c r="D37" s="83">
        <f t="shared" ref="D37:D38" si="4">F32</f>
        <v>52.439024390243901</v>
      </c>
      <c r="E37" s="83">
        <f t="shared" si="2"/>
        <v>14.634146341463413</v>
      </c>
      <c r="F37" s="83">
        <f t="shared" si="2"/>
        <v>20.73170731707317</v>
      </c>
      <c r="G37" s="83">
        <f t="shared" si="2"/>
        <v>4.8780487804878048</v>
      </c>
      <c r="H37" s="83">
        <f t="shared" si="2"/>
        <v>6.0975609756097562</v>
      </c>
      <c r="I37" s="83">
        <f t="shared" si="2"/>
        <v>1.2195121951219512</v>
      </c>
      <c r="J37" s="83">
        <f t="shared" ref="J37:J39" si="5">SUM(D37:I37)</f>
        <v>99.999999999999986</v>
      </c>
      <c r="K37" s="83"/>
    </row>
    <row r="38" spans="2:125" ht="22.5" customHeight="1" x14ac:dyDescent="0.15">
      <c r="C38" t="str">
        <f t="shared" si="3"/>
        <v>女性・一般職(n=138)</v>
      </c>
      <c r="D38" s="83">
        <f t="shared" si="4"/>
        <v>89.130434782608688</v>
      </c>
      <c r="E38" s="83">
        <f t="shared" si="2"/>
        <v>10.869565217391305</v>
      </c>
      <c r="F38" s="83">
        <f t="shared" si="2"/>
        <v>0</v>
      </c>
      <c r="G38" s="83">
        <f t="shared" si="2"/>
        <v>0</v>
      </c>
      <c r="H38" s="83">
        <f t="shared" si="2"/>
        <v>0</v>
      </c>
      <c r="I38" s="83">
        <f t="shared" si="2"/>
        <v>0</v>
      </c>
      <c r="J38" s="83">
        <f t="shared" si="5"/>
        <v>100</v>
      </c>
      <c r="K38" s="83"/>
    </row>
    <row r="39" spans="2:125" ht="22.5" customHeight="1" x14ac:dyDescent="0.15">
      <c r="C39" t="str">
        <f>B30 &amp; "(n=" &amp; E30 &amp; ")"</f>
        <v>全体(n=423)</v>
      </c>
      <c r="D39" s="83">
        <f>F30</f>
        <v>48.463356973995268</v>
      </c>
      <c r="E39" s="83">
        <f t="shared" ref="E39:I39" si="6">G30</f>
        <v>12.529550827423167</v>
      </c>
      <c r="F39" s="83">
        <f t="shared" si="6"/>
        <v>20.33096926713948</v>
      </c>
      <c r="G39" s="83">
        <f t="shared" si="6"/>
        <v>5.6737588652482271</v>
      </c>
      <c r="H39" s="83">
        <f t="shared" si="6"/>
        <v>12.293144208037825</v>
      </c>
      <c r="I39" s="83">
        <f t="shared" si="6"/>
        <v>0.70921985815602839</v>
      </c>
      <c r="J39" s="83">
        <f t="shared" si="5"/>
        <v>100.00000000000001</v>
      </c>
      <c r="K39" s="83"/>
    </row>
    <row r="40" spans="2:125" ht="22.5" customHeight="1" x14ac:dyDescent="0.15"/>
    <row r="41" spans="2:125" ht="22.5" customHeight="1" x14ac:dyDescent="0.15"/>
    <row r="42" spans="2:125" ht="22.5" customHeight="1" x14ac:dyDescent="0.15"/>
    <row r="43" spans="2:125" ht="22.5" customHeight="1" x14ac:dyDescent="0.15"/>
    <row r="44" spans="2:125" ht="22.5" customHeight="1" x14ac:dyDescent="0.15"/>
    <row r="45" spans="2:125" ht="22.5" customHeight="1" x14ac:dyDescent="0.15"/>
    <row r="46" spans="2:125" ht="22.5" customHeight="1" x14ac:dyDescent="0.15"/>
    <row r="47" spans="2:125" ht="22.5" customHeight="1" x14ac:dyDescent="0.15"/>
    <row r="48" spans="2:125" ht="22.5" customHeight="1" x14ac:dyDescent="0.15"/>
    <row r="49" ht="22.5" customHeight="1" x14ac:dyDescent="0.15"/>
    <row r="50" ht="22.5" customHeight="1" x14ac:dyDescent="0.15"/>
    <row r="51" ht="22.5" customHeight="1" x14ac:dyDescent="0.15"/>
  </sheetData>
  <mergeCells count="4">
    <mergeCell ref="B30:D30"/>
    <mergeCell ref="B31:B33"/>
    <mergeCell ref="O30:Q30"/>
    <mergeCell ref="O31:O33"/>
  </mergeCells>
  <phoneticPr fontId="5"/>
  <conditionalFormatting sqref="AB28:AG28 C31:C32 F28:M28">
    <cfRule type="cellIs" dxfId="163" priority="2" stopIfTrue="1" operator="equal">
      <formula>"."</formula>
    </cfRule>
  </conditionalFormatting>
  <conditionalFormatting sqref="P31:P32">
    <cfRule type="cellIs" dxfId="16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1"/>
  <sheetViews>
    <sheetView topLeftCell="B29" zoomScaleNormal="100" workbookViewId="0">
      <selection activeCell="G35" sqref="G35:L40"/>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7"/>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7"/>
      <c r="E28" s="21"/>
      <c r="F28" s="22" t="s">
        <v>70</v>
      </c>
      <c r="G28" s="24" t="s">
        <v>71</v>
      </c>
      <c r="H28" s="17"/>
      <c r="I28" s="17"/>
      <c r="J28" s="1"/>
      <c r="K28" s="9"/>
      <c r="L28" s="9"/>
      <c r="M28" s="9"/>
      <c r="X28" s="17"/>
      <c r="Y28" s="17"/>
      <c r="Z28" s="17"/>
      <c r="AA28" s="17"/>
      <c r="AB28" s="17"/>
      <c r="AC28" s="17"/>
    </row>
    <row r="29" spans="2:121" s="3" customFormat="1" ht="20.100000000000001" customHeight="1" x14ac:dyDescent="0.15">
      <c r="B29" s="20"/>
      <c r="C29" s="20"/>
      <c r="D29" s="47"/>
      <c r="E29" s="11" t="s">
        <v>0</v>
      </c>
      <c r="F29" s="25"/>
      <c r="G29" s="27"/>
      <c r="H29" s="18"/>
      <c r="I29" s="18"/>
      <c r="J29" s="1"/>
      <c r="N29" s="72" t="s">
        <v>0</v>
      </c>
      <c r="V29" s="12"/>
      <c r="W29" s="4"/>
      <c r="X29" s="14" t="s">
        <v>1</v>
      </c>
      <c r="Y29" s="18"/>
      <c r="Z29" s="18"/>
      <c r="AA29" s="18"/>
      <c r="AB29" s="18"/>
      <c r="AC29" s="18"/>
    </row>
    <row r="30" spans="2:121" s="1" customFormat="1" ht="22.5" customHeight="1" x14ac:dyDescent="0.15">
      <c r="B30" s="125" t="s">
        <v>10</v>
      </c>
      <c r="C30" s="126"/>
      <c r="D30" s="126"/>
      <c r="E30" s="38">
        <v>0</v>
      </c>
      <c r="F30" s="35">
        <v>0</v>
      </c>
      <c r="G30" s="33">
        <v>0</v>
      </c>
      <c r="H30" s="19"/>
      <c r="I30" s="19"/>
      <c r="K30" s="125" t="s">
        <v>10</v>
      </c>
      <c r="L30" s="126"/>
      <c r="M30" s="126"/>
      <c r="N30" s="38">
        <f t="shared" ref="N30:N33" si="0">IF(LEN(E30)=0,"",E30)</f>
        <v>0</v>
      </c>
      <c r="O30" s="78"/>
      <c r="P30" s="79"/>
      <c r="Q30" s="79"/>
      <c r="R30" s="79"/>
      <c r="S30" s="79"/>
      <c r="T30" s="79"/>
      <c r="U30" s="79"/>
      <c r="V30" s="79"/>
      <c r="W30" s="80"/>
      <c r="X30" s="81"/>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27" t="s">
        <v>11</v>
      </c>
      <c r="C31" s="43" t="s">
        <v>12</v>
      </c>
      <c r="D31" s="44"/>
      <c r="E31" s="39">
        <v>0</v>
      </c>
      <c r="F31" s="36">
        <v>0</v>
      </c>
      <c r="G31" s="29">
        <v>0</v>
      </c>
      <c r="H31" s="19"/>
      <c r="I31" s="19"/>
      <c r="J31" s="4"/>
      <c r="K31" s="127" t="s">
        <v>11</v>
      </c>
      <c r="L31" s="43" t="s">
        <v>12</v>
      </c>
      <c r="M31" s="44"/>
      <c r="N31" s="39">
        <f t="shared" si="0"/>
        <v>0</v>
      </c>
      <c r="O31" s="73"/>
      <c r="P31" s="7"/>
      <c r="Q31" s="7"/>
      <c r="R31" s="7"/>
      <c r="S31" s="7"/>
      <c r="T31" s="7"/>
      <c r="U31" s="7"/>
      <c r="V31" s="7"/>
      <c r="W31" s="4"/>
      <c r="X31" s="74"/>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28"/>
      <c r="C32" s="41" t="s">
        <v>13</v>
      </c>
      <c r="D32" s="45"/>
      <c r="E32" s="39">
        <v>0</v>
      </c>
      <c r="F32" s="36">
        <v>0</v>
      </c>
      <c r="G32" s="29">
        <v>0</v>
      </c>
      <c r="H32" s="19"/>
      <c r="I32" s="19"/>
      <c r="J32" s="4"/>
      <c r="K32" s="128"/>
      <c r="L32" s="41" t="s">
        <v>13</v>
      </c>
      <c r="M32" s="45"/>
      <c r="N32" s="39">
        <f t="shared" si="0"/>
        <v>0</v>
      </c>
      <c r="O32" s="73"/>
      <c r="P32" s="7"/>
      <c r="Q32" s="7"/>
      <c r="R32" s="7"/>
      <c r="S32" s="7"/>
      <c r="T32" s="7"/>
      <c r="U32" s="7"/>
      <c r="V32" s="7"/>
      <c r="W32" s="4"/>
      <c r="X32" s="74"/>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2:121" s="1" customFormat="1" ht="22.5" customHeight="1" x14ac:dyDescent="0.15">
      <c r="B33" s="129"/>
      <c r="C33" s="42" t="s">
        <v>14</v>
      </c>
      <c r="D33" s="46"/>
      <c r="E33" s="40">
        <v>0</v>
      </c>
      <c r="F33" s="37">
        <v>0</v>
      </c>
      <c r="G33" s="31">
        <v>0</v>
      </c>
      <c r="H33" s="4"/>
      <c r="I33" s="4"/>
      <c r="K33" s="129"/>
      <c r="L33" s="42" t="s">
        <v>14</v>
      </c>
      <c r="M33" s="46"/>
      <c r="N33" s="40">
        <f t="shared" si="0"/>
        <v>0</v>
      </c>
      <c r="O33" s="75"/>
      <c r="P33" s="76"/>
      <c r="Q33" s="76"/>
      <c r="R33" s="76"/>
      <c r="S33" s="76"/>
      <c r="T33" s="76"/>
      <c r="U33" s="76"/>
      <c r="V33" s="76"/>
      <c r="W33" s="76"/>
      <c r="X33" s="77"/>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row>
    <row r="34" spans="2:121" ht="22.5" customHeight="1" x14ac:dyDescent="0.15"/>
    <row r="35" spans="2:121" ht="22.5" customHeight="1" x14ac:dyDescent="0.15">
      <c r="D35" s="82" t="str">
        <f>F28</f>
        <v>事務職（コース別雇用管理制度のある企業の一般職を含む）</v>
      </c>
      <c r="E35" s="82" t="str">
        <f t="shared" ref="E35" si="1">G28</f>
        <v>総合職（企画立案・営業・研究開発等の業務を担う職）</v>
      </c>
      <c r="F35" s="82" t="s">
        <v>323</v>
      </c>
      <c r="G35" s="82"/>
      <c r="H35" s="82"/>
      <c r="I35" s="82"/>
      <c r="J35" s="82"/>
      <c r="K35" s="82"/>
    </row>
    <row r="36" spans="2:121" ht="22.5" customHeight="1" x14ac:dyDescent="0.15">
      <c r="C36" t="str">
        <f>C31 &amp; "(n=" &amp; E31 &amp; ")"</f>
        <v>男性・管理職/総合職(n=0)</v>
      </c>
      <c r="D36" s="83">
        <f>F31</f>
        <v>0</v>
      </c>
      <c r="E36" s="83">
        <f t="shared" ref="E36:E38" si="2">G31</f>
        <v>0</v>
      </c>
      <c r="F36" s="83">
        <f>SUM(D36:E36)</f>
        <v>0</v>
      </c>
      <c r="G36" s="83"/>
      <c r="H36" s="83"/>
      <c r="I36" s="83"/>
      <c r="J36" s="83"/>
      <c r="K36" s="83"/>
    </row>
    <row r="37" spans="2:121" ht="22.5" customHeight="1" x14ac:dyDescent="0.15">
      <c r="C37" t="str">
        <f t="shared" ref="C37:C38" si="3">C32 &amp; "(n=" &amp; E32 &amp; ")"</f>
        <v>女性・管理職/総合職(n=0)</v>
      </c>
      <c r="D37" s="83">
        <f t="shared" ref="D37:D38" si="4">F32</f>
        <v>0</v>
      </c>
      <c r="E37" s="83">
        <f t="shared" si="2"/>
        <v>0</v>
      </c>
      <c r="F37" s="83">
        <f t="shared" ref="F37:F39" si="5">SUM(D37:E37)</f>
        <v>0</v>
      </c>
      <c r="G37" s="83"/>
      <c r="H37" s="83"/>
      <c r="I37" s="83"/>
      <c r="J37" s="83"/>
      <c r="K37" s="83"/>
    </row>
    <row r="38" spans="2:121" ht="22.5" customHeight="1" x14ac:dyDescent="0.15">
      <c r="C38" t="str">
        <f t="shared" si="3"/>
        <v>女性・一般職(n=0)</v>
      </c>
      <c r="D38" s="83">
        <f t="shared" si="4"/>
        <v>0</v>
      </c>
      <c r="E38" s="83">
        <f t="shared" si="2"/>
        <v>0</v>
      </c>
      <c r="F38" s="83">
        <f t="shared" si="5"/>
        <v>0</v>
      </c>
      <c r="G38" s="83"/>
      <c r="H38" s="83"/>
      <c r="I38" s="83"/>
      <c r="J38" s="83"/>
      <c r="K38" s="83"/>
    </row>
    <row r="39" spans="2:121" ht="22.5" customHeight="1" x14ac:dyDescent="0.15">
      <c r="C39" t="str">
        <f>B30 &amp; "(n=" &amp; E30 &amp; ")"</f>
        <v>全体(n=0)</v>
      </c>
      <c r="D39" s="83">
        <f>F30</f>
        <v>0</v>
      </c>
      <c r="E39" s="83">
        <f t="shared" ref="E39" si="6">G30</f>
        <v>0</v>
      </c>
      <c r="F39" s="83">
        <f t="shared" si="5"/>
        <v>0</v>
      </c>
      <c r="G39" s="83"/>
      <c r="H39" s="83"/>
      <c r="I39" s="83"/>
      <c r="J39" s="83"/>
      <c r="K39" s="83"/>
    </row>
    <row r="40" spans="2:121" ht="22.5" customHeight="1" x14ac:dyDescent="0.15"/>
    <row r="41" spans="2:121" ht="22.5" customHeight="1" x14ac:dyDescent="0.15"/>
    <row r="42" spans="2:121" ht="22.5" customHeight="1" x14ac:dyDescent="0.15"/>
    <row r="43" spans="2:121" ht="22.5" customHeight="1" x14ac:dyDescent="0.15"/>
    <row r="44" spans="2:121" ht="22.5" customHeight="1" x14ac:dyDescent="0.15"/>
    <row r="45" spans="2:121" ht="22.5" customHeight="1" x14ac:dyDescent="0.15"/>
    <row r="46" spans="2:121" ht="22.5" customHeight="1" x14ac:dyDescent="0.15"/>
    <row r="47" spans="2:121" ht="22.5" customHeight="1" x14ac:dyDescent="0.15"/>
    <row r="48" spans="2:121" ht="22.5" customHeight="1" x14ac:dyDescent="0.15"/>
    <row r="49" ht="22.5" customHeight="1" x14ac:dyDescent="0.15"/>
    <row r="50" ht="22.5" customHeight="1" x14ac:dyDescent="0.15"/>
    <row r="51" ht="22.5" customHeight="1" x14ac:dyDescent="0.15"/>
  </sheetData>
  <mergeCells count="4">
    <mergeCell ref="B30:D30"/>
    <mergeCell ref="B31:B33"/>
    <mergeCell ref="K30:M30"/>
    <mergeCell ref="K31:K33"/>
  </mergeCells>
  <phoneticPr fontId="5"/>
  <conditionalFormatting sqref="X28:AC28 C31:C32 F28:I28">
    <cfRule type="cellIs" dxfId="161" priority="2" stopIfTrue="1" operator="equal">
      <formula>"."</formula>
    </cfRule>
  </conditionalFormatting>
  <conditionalFormatting sqref="L31:L32">
    <cfRule type="cellIs" dxfId="16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1"/>
  <sheetViews>
    <sheetView topLeftCell="B29" zoomScaleNormal="100" workbookViewId="0">
      <selection activeCell="C41" sqref="C41"/>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7"/>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7"/>
      <c r="E28" s="21"/>
      <c r="F28" s="22" t="s">
        <v>70</v>
      </c>
      <c r="G28" s="24" t="s">
        <v>71</v>
      </c>
      <c r="H28" s="17"/>
      <c r="I28" s="17"/>
      <c r="J28" s="1"/>
      <c r="K28" s="9"/>
      <c r="L28" s="9"/>
      <c r="M28" s="9"/>
      <c r="X28" s="17"/>
      <c r="Y28" s="17"/>
      <c r="Z28" s="17"/>
      <c r="AA28" s="17"/>
      <c r="AB28" s="17"/>
      <c r="AC28" s="17"/>
    </row>
    <row r="29" spans="2:121" s="3" customFormat="1" ht="20.100000000000001" customHeight="1" x14ac:dyDescent="0.15">
      <c r="B29" s="20"/>
      <c r="C29" s="20"/>
      <c r="D29" s="47"/>
      <c r="E29" s="11" t="s">
        <v>0</v>
      </c>
      <c r="F29" s="25"/>
      <c r="G29" s="27"/>
      <c r="H29" s="18"/>
      <c r="I29" s="18"/>
      <c r="J29" s="1"/>
      <c r="N29" s="72" t="s">
        <v>0</v>
      </c>
      <c r="V29" s="12"/>
      <c r="W29" s="4"/>
      <c r="X29" s="14" t="s">
        <v>1</v>
      </c>
      <c r="Y29" s="18"/>
      <c r="Z29" s="18"/>
      <c r="AA29" s="18"/>
      <c r="AB29" s="18"/>
      <c r="AC29" s="18"/>
    </row>
    <row r="30" spans="2:121" s="1" customFormat="1" ht="22.5" customHeight="1" x14ac:dyDescent="0.15">
      <c r="B30" s="125" t="s">
        <v>10</v>
      </c>
      <c r="C30" s="126"/>
      <c r="D30" s="126"/>
      <c r="E30" s="38">
        <v>258</v>
      </c>
      <c r="F30" s="35">
        <v>62.403100775193799</v>
      </c>
      <c r="G30" s="33">
        <v>37.596899224806201</v>
      </c>
      <c r="H30" s="19"/>
      <c r="I30" s="19"/>
      <c r="K30" s="125" t="s">
        <v>10</v>
      </c>
      <c r="L30" s="126"/>
      <c r="M30" s="126"/>
      <c r="N30" s="38">
        <f t="shared" ref="N30:N33" si="0">IF(LEN(E30)=0,"",E30)</f>
        <v>258</v>
      </c>
      <c r="O30" s="78"/>
      <c r="P30" s="79"/>
      <c r="Q30" s="79"/>
      <c r="R30" s="79"/>
      <c r="S30" s="79"/>
      <c r="T30" s="79"/>
      <c r="U30" s="79"/>
      <c r="V30" s="79"/>
      <c r="W30" s="80"/>
      <c r="X30" s="81"/>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27" t="s">
        <v>11</v>
      </c>
      <c r="C31" s="43" t="s">
        <v>12</v>
      </c>
      <c r="D31" s="44"/>
      <c r="E31" s="39">
        <v>42</v>
      </c>
      <c r="F31" s="67">
        <v>0</v>
      </c>
      <c r="G31" s="55">
        <v>100</v>
      </c>
      <c r="H31" s="19"/>
      <c r="I31" s="19"/>
      <c r="J31" s="4"/>
      <c r="K31" s="127" t="s">
        <v>11</v>
      </c>
      <c r="L31" s="43" t="s">
        <v>12</v>
      </c>
      <c r="M31" s="44"/>
      <c r="N31" s="39">
        <f t="shared" si="0"/>
        <v>42</v>
      </c>
      <c r="O31" s="73"/>
      <c r="P31" s="7"/>
      <c r="Q31" s="7"/>
      <c r="R31" s="7"/>
      <c r="S31" s="7"/>
      <c r="T31" s="7"/>
      <c r="U31" s="7"/>
      <c r="V31" s="7"/>
      <c r="W31" s="4"/>
      <c r="X31" s="74"/>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28"/>
      <c r="C32" s="41" t="s">
        <v>13</v>
      </c>
      <c r="D32" s="45"/>
      <c r="E32" s="39">
        <v>55</v>
      </c>
      <c r="F32" s="67">
        <v>0</v>
      </c>
      <c r="G32" s="55">
        <v>100</v>
      </c>
      <c r="H32" s="19"/>
      <c r="I32" s="19"/>
      <c r="J32" s="4"/>
      <c r="K32" s="128"/>
      <c r="L32" s="41" t="s">
        <v>13</v>
      </c>
      <c r="M32" s="45"/>
      <c r="N32" s="39">
        <f t="shared" si="0"/>
        <v>55</v>
      </c>
      <c r="O32" s="73"/>
      <c r="P32" s="7"/>
      <c r="Q32" s="7"/>
      <c r="R32" s="7"/>
      <c r="S32" s="7"/>
      <c r="T32" s="7"/>
      <c r="U32" s="7"/>
      <c r="V32" s="7"/>
      <c r="W32" s="4"/>
      <c r="X32" s="74"/>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2:121" s="1" customFormat="1" ht="22.5" customHeight="1" x14ac:dyDescent="0.15">
      <c r="B33" s="129"/>
      <c r="C33" s="42" t="s">
        <v>14</v>
      </c>
      <c r="D33" s="46"/>
      <c r="E33" s="40">
        <v>138</v>
      </c>
      <c r="F33" s="66">
        <v>100</v>
      </c>
      <c r="G33" s="68">
        <v>0</v>
      </c>
      <c r="H33" s="4"/>
      <c r="I33" s="4"/>
      <c r="K33" s="129"/>
      <c r="L33" s="42" t="s">
        <v>14</v>
      </c>
      <c r="M33" s="46"/>
      <c r="N33" s="40">
        <f t="shared" si="0"/>
        <v>138</v>
      </c>
      <c r="O33" s="75"/>
      <c r="P33" s="76"/>
      <c r="Q33" s="76"/>
      <c r="R33" s="76"/>
      <c r="S33" s="76"/>
      <c r="T33" s="76"/>
      <c r="U33" s="76"/>
      <c r="V33" s="76"/>
      <c r="W33" s="76"/>
      <c r="X33" s="77"/>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row>
    <row r="34" spans="2:121" ht="22.5" customHeight="1" x14ac:dyDescent="0.15"/>
    <row r="35" spans="2:121" ht="22.5" customHeight="1" x14ac:dyDescent="0.15">
      <c r="D35" s="82" t="str">
        <f>F28</f>
        <v>事務職（コース別雇用管理制度のある企業の一般職を含む）</v>
      </c>
      <c r="E35" s="82" t="str">
        <f t="shared" ref="E35" si="1">G28</f>
        <v>総合職（企画立案・営業・研究開発等の業務を担う職）</v>
      </c>
      <c r="F35" s="82" t="s">
        <v>323</v>
      </c>
      <c r="G35" s="82"/>
      <c r="H35" s="82"/>
      <c r="I35" s="82"/>
      <c r="J35" s="82"/>
      <c r="K35" s="82"/>
    </row>
    <row r="36" spans="2:121" ht="22.5" customHeight="1" x14ac:dyDescent="0.15">
      <c r="C36" t="str">
        <f>C31 &amp; "(n=" &amp; E31 &amp; ")"</f>
        <v>男性・管理職/総合職(n=42)</v>
      </c>
      <c r="D36" s="83">
        <f>F31</f>
        <v>0</v>
      </c>
      <c r="E36" s="83">
        <f t="shared" ref="E36:E38" si="2">G31</f>
        <v>100</v>
      </c>
      <c r="F36" s="83">
        <f>SUM(D36:E36)</f>
        <v>100</v>
      </c>
      <c r="G36" s="83"/>
      <c r="H36" s="83"/>
      <c r="I36" s="83"/>
      <c r="J36" s="83"/>
      <c r="K36" s="83"/>
    </row>
    <row r="37" spans="2:121" ht="22.5" customHeight="1" x14ac:dyDescent="0.15">
      <c r="C37" t="str">
        <f t="shared" ref="C37:C38" si="3">C32 &amp; "(n=" &amp; E32 &amp; ")"</f>
        <v>女性・管理職/総合職(n=55)</v>
      </c>
      <c r="D37" s="83">
        <f t="shared" ref="D37:D38" si="4">F32</f>
        <v>0</v>
      </c>
      <c r="E37" s="83">
        <f t="shared" si="2"/>
        <v>100</v>
      </c>
      <c r="F37" s="83">
        <f t="shared" ref="F37:F39" si="5">SUM(D37:E37)</f>
        <v>100</v>
      </c>
      <c r="G37" s="83"/>
      <c r="H37" s="83"/>
      <c r="I37" s="83"/>
      <c r="J37" s="83"/>
      <c r="K37" s="83"/>
    </row>
    <row r="38" spans="2:121" ht="22.5" customHeight="1" x14ac:dyDescent="0.15">
      <c r="C38" t="str">
        <f t="shared" si="3"/>
        <v>女性・一般職(n=138)</v>
      </c>
      <c r="D38" s="83">
        <f t="shared" si="4"/>
        <v>100</v>
      </c>
      <c r="E38" s="83">
        <f t="shared" si="2"/>
        <v>0</v>
      </c>
      <c r="F38" s="83">
        <f t="shared" si="5"/>
        <v>100</v>
      </c>
      <c r="G38" s="83"/>
      <c r="H38" s="83"/>
      <c r="I38" s="83"/>
      <c r="J38" s="83"/>
      <c r="K38" s="83"/>
    </row>
    <row r="39" spans="2:121" ht="22.5" customHeight="1" x14ac:dyDescent="0.15">
      <c r="C39" t="str">
        <f>B30 &amp; "(n=" &amp; E30 &amp; ")"</f>
        <v>全体(n=258)</v>
      </c>
      <c r="D39" s="83">
        <f>F30</f>
        <v>62.403100775193799</v>
      </c>
      <c r="E39" s="83">
        <f t="shared" ref="E39" si="6">G30</f>
        <v>37.596899224806201</v>
      </c>
      <c r="F39" s="83">
        <f t="shared" si="5"/>
        <v>100</v>
      </c>
      <c r="G39" s="83"/>
      <c r="H39" s="83"/>
      <c r="I39" s="83"/>
      <c r="J39" s="83"/>
      <c r="K39" s="83"/>
    </row>
    <row r="40" spans="2:121" ht="22.5" customHeight="1" x14ac:dyDescent="0.15"/>
    <row r="41" spans="2:121" ht="22.5" customHeight="1" x14ac:dyDescent="0.15"/>
    <row r="42" spans="2:121" ht="22.5" customHeight="1" x14ac:dyDescent="0.15"/>
    <row r="43" spans="2:121" ht="22.5" customHeight="1" x14ac:dyDescent="0.15"/>
    <row r="44" spans="2:121" ht="22.5" customHeight="1" x14ac:dyDescent="0.15"/>
    <row r="45" spans="2:121" ht="22.5" customHeight="1" x14ac:dyDescent="0.15"/>
    <row r="46" spans="2:121" ht="22.5" customHeight="1" x14ac:dyDescent="0.15"/>
    <row r="47" spans="2:121" ht="22.5" customHeight="1" x14ac:dyDescent="0.15"/>
    <row r="48" spans="2:121" ht="22.5" customHeight="1" x14ac:dyDescent="0.15"/>
    <row r="49" ht="22.5" customHeight="1" x14ac:dyDescent="0.15"/>
    <row r="50" ht="22.5" customHeight="1" x14ac:dyDescent="0.15"/>
    <row r="51" ht="22.5" customHeight="1" x14ac:dyDescent="0.15"/>
  </sheetData>
  <mergeCells count="4">
    <mergeCell ref="B30:D30"/>
    <mergeCell ref="B31:B33"/>
    <mergeCell ref="K30:M30"/>
    <mergeCell ref="K31:K33"/>
  </mergeCells>
  <phoneticPr fontId="5"/>
  <conditionalFormatting sqref="X28:AC28 C31:C32 F28:I28">
    <cfRule type="cellIs" dxfId="159" priority="2" stopIfTrue="1" operator="equal">
      <formula>"."</formula>
    </cfRule>
  </conditionalFormatting>
  <conditionalFormatting sqref="L31:L32">
    <cfRule type="cellIs" dxfId="15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1"/>
  <sheetViews>
    <sheetView topLeftCell="B28" zoomScaleNormal="100" workbookViewId="0">
      <selection activeCell="B34" sqref="A34:XFD34"/>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hidden="1"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hidden="1"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7"/>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7"/>
      <c r="E28" s="21"/>
      <c r="F28" s="22" t="s">
        <v>72</v>
      </c>
      <c r="G28" s="24" t="s">
        <v>73</v>
      </c>
      <c r="H28" s="17"/>
      <c r="I28" s="17"/>
      <c r="J28" s="1"/>
      <c r="K28" s="9"/>
      <c r="L28" s="9"/>
      <c r="M28" s="9"/>
      <c r="X28" s="17"/>
      <c r="Y28" s="17"/>
      <c r="Z28" s="17"/>
      <c r="AA28" s="17"/>
      <c r="AB28" s="17"/>
      <c r="AC28" s="17"/>
    </row>
    <row r="29" spans="2:121" s="3" customFormat="1" ht="20.100000000000001" customHeight="1" x14ac:dyDescent="0.15">
      <c r="B29" s="20"/>
      <c r="C29" s="20"/>
      <c r="D29" s="47"/>
      <c r="E29" s="11" t="s">
        <v>0</v>
      </c>
      <c r="F29" s="25"/>
      <c r="G29" s="27"/>
      <c r="H29" s="18"/>
      <c r="I29" s="18"/>
      <c r="J29" s="1"/>
      <c r="N29" s="72" t="s">
        <v>0</v>
      </c>
      <c r="V29" s="12"/>
      <c r="W29" s="4"/>
      <c r="X29" s="14" t="s">
        <v>1</v>
      </c>
      <c r="Y29" s="18"/>
      <c r="Z29" s="18"/>
      <c r="AA29" s="18"/>
      <c r="AB29" s="18"/>
      <c r="AC29" s="18"/>
    </row>
    <row r="30" spans="2:121" s="1" customFormat="1" ht="22.5" customHeight="1" x14ac:dyDescent="0.15">
      <c r="B30" s="125" t="s">
        <v>10</v>
      </c>
      <c r="C30" s="126"/>
      <c r="D30" s="126"/>
      <c r="E30" s="38">
        <v>361</v>
      </c>
      <c r="F30" s="35">
        <v>39.335180055401665</v>
      </c>
      <c r="G30" s="33">
        <v>60.664819944598335</v>
      </c>
      <c r="H30" s="19"/>
      <c r="I30" s="19"/>
      <c r="K30" s="125" t="s">
        <v>10</v>
      </c>
      <c r="L30" s="126"/>
      <c r="M30" s="126"/>
      <c r="N30" s="38">
        <f t="shared" ref="N30:N33" si="0">IF(LEN(E30)=0,"",E30)</f>
        <v>361</v>
      </c>
      <c r="O30" s="78"/>
      <c r="P30" s="79"/>
      <c r="Q30" s="79"/>
      <c r="R30" s="79"/>
      <c r="S30" s="79"/>
      <c r="T30" s="79"/>
      <c r="U30" s="79"/>
      <c r="V30" s="79"/>
      <c r="W30" s="80"/>
      <c r="X30" s="81"/>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27" t="s">
        <v>11</v>
      </c>
      <c r="C31" s="43" t="s">
        <v>12</v>
      </c>
      <c r="D31" s="44"/>
      <c r="E31" s="39">
        <v>127</v>
      </c>
      <c r="F31" s="65">
        <v>74.803149606299215</v>
      </c>
      <c r="G31" s="59">
        <v>25.196850393700785</v>
      </c>
      <c r="H31" s="19"/>
      <c r="I31" s="19"/>
      <c r="J31" s="4"/>
      <c r="K31" s="127" t="s">
        <v>11</v>
      </c>
      <c r="L31" s="43" t="s">
        <v>12</v>
      </c>
      <c r="M31" s="44"/>
      <c r="N31" s="39">
        <f t="shared" si="0"/>
        <v>127</v>
      </c>
      <c r="O31" s="73"/>
      <c r="P31" s="7"/>
      <c r="Q31" s="7"/>
      <c r="R31" s="7"/>
      <c r="S31" s="7"/>
      <c r="T31" s="7"/>
      <c r="U31" s="7"/>
      <c r="V31" s="7"/>
      <c r="W31" s="4"/>
      <c r="X31" s="74"/>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28"/>
      <c r="C32" s="41" t="s">
        <v>13</v>
      </c>
      <c r="D32" s="45"/>
      <c r="E32" s="39">
        <v>73</v>
      </c>
      <c r="F32" s="36">
        <v>39.726027397260275</v>
      </c>
      <c r="G32" s="29">
        <v>60.273972602739725</v>
      </c>
      <c r="H32" s="19"/>
      <c r="I32" s="19"/>
      <c r="J32" s="4"/>
      <c r="K32" s="128"/>
      <c r="L32" s="41" t="s">
        <v>13</v>
      </c>
      <c r="M32" s="45"/>
      <c r="N32" s="39">
        <f t="shared" si="0"/>
        <v>73</v>
      </c>
      <c r="O32" s="73"/>
      <c r="P32" s="7"/>
      <c r="Q32" s="7"/>
      <c r="R32" s="7"/>
      <c r="S32" s="7"/>
      <c r="T32" s="7"/>
      <c r="U32" s="7"/>
      <c r="V32" s="7"/>
      <c r="W32" s="4"/>
      <c r="X32" s="74"/>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2:121" s="1" customFormat="1" ht="22.5" customHeight="1" x14ac:dyDescent="0.15">
      <c r="B33" s="129"/>
      <c r="C33" s="42" t="s">
        <v>14</v>
      </c>
      <c r="D33" s="46"/>
      <c r="E33" s="40">
        <v>138</v>
      </c>
      <c r="F33" s="52">
        <v>8.695652173913043</v>
      </c>
      <c r="G33" s="69">
        <v>91.304347826086953</v>
      </c>
      <c r="H33" s="4"/>
      <c r="I33" s="4"/>
      <c r="K33" s="129"/>
      <c r="L33" s="42" t="s">
        <v>14</v>
      </c>
      <c r="M33" s="46"/>
      <c r="N33" s="40">
        <f t="shared" si="0"/>
        <v>138</v>
      </c>
      <c r="O33" s="75"/>
      <c r="P33" s="76"/>
      <c r="Q33" s="76"/>
      <c r="R33" s="76"/>
      <c r="S33" s="76"/>
      <c r="T33" s="76"/>
      <c r="U33" s="76"/>
      <c r="V33" s="76"/>
      <c r="W33" s="76"/>
      <c r="X33" s="77"/>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row>
    <row r="34" spans="2:121" s="1" customFormat="1" ht="22.5" customHeight="1" x14ac:dyDescent="0.15">
      <c r="B34" s="109"/>
      <c r="C34" s="110"/>
      <c r="D34" s="111"/>
      <c r="E34" s="112"/>
      <c r="F34" s="113"/>
      <c r="G34" s="115"/>
      <c r="H34" s="4"/>
      <c r="I34" s="4"/>
      <c r="K34" s="109"/>
      <c r="L34" s="110"/>
      <c r="M34" s="111"/>
      <c r="N34" s="112"/>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row>
    <row r="35" spans="2:121" ht="22.5" customHeight="1" x14ac:dyDescent="0.15">
      <c r="D35" s="82" t="str">
        <f>F28</f>
        <v>管理職の経験がある</v>
      </c>
      <c r="E35" s="82" t="str">
        <f>G28</f>
        <v>管理職の経験はない</v>
      </c>
      <c r="F35" s="82" t="s">
        <v>323</v>
      </c>
      <c r="G35" s="82"/>
      <c r="H35" s="82"/>
      <c r="I35" s="82"/>
      <c r="J35" s="82"/>
      <c r="K35" s="82"/>
    </row>
    <row r="36" spans="2:121" ht="22.5" customHeight="1" x14ac:dyDescent="0.15">
      <c r="C36" t="str">
        <f>C31 &amp; "(n=" &amp; E31 &amp; ")"</f>
        <v>男性・管理職/総合職(n=127)</v>
      </c>
      <c r="D36" s="83">
        <f t="shared" ref="D36:E38" si="1">F31</f>
        <v>74.803149606299215</v>
      </c>
      <c r="E36" s="83">
        <f t="shared" si="1"/>
        <v>25.196850393700785</v>
      </c>
      <c r="F36" s="83">
        <f>SUM(D36:E36)</f>
        <v>100</v>
      </c>
      <c r="G36" s="83"/>
      <c r="H36" s="83"/>
      <c r="I36" s="83"/>
      <c r="J36" s="83"/>
      <c r="K36" s="83"/>
    </row>
    <row r="37" spans="2:121" ht="22.5" customHeight="1" x14ac:dyDescent="0.15">
      <c r="C37" t="str">
        <f>C32 &amp; "(n=" &amp; E32 &amp; ")"</f>
        <v>女性・管理職/総合職(n=73)</v>
      </c>
      <c r="D37" s="83">
        <f t="shared" si="1"/>
        <v>39.726027397260275</v>
      </c>
      <c r="E37" s="83">
        <f t="shared" si="1"/>
        <v>60.273972602739725</v>
      </c>
      <c r="F37" s="83">
        <f t="shared" ref="F37:F39" si="2">SUM(D37:E37)</f>
        <v>100</v>
      </c>
      <c r="G37" s="83"/>
      <c r="H37" s="83"/>
      <c r="I37" s="83"/>
      <c r="J37" s="83"/>
      <c r="K37" s="83"/>
    </row>
    <row r="38" spans="2:121" ht="22.5" customHeight="1" x14ac:dyDescent="0.15">
      <c r="C38" t="str">
        <f>C33 &amp; "(n=" &amp; E33 &amp; ")"</f>
        <v>女性・一般職(n=138)</v>
      </c>
      <c r="D38" s="83">
        <f t="shared" si="1"/>
        <v>8.695652173913043</v>
      </c>
      <c r="E38" s="83">
        <f t="shared" si="1"/>
        <v>91.304347826086953</v>
      </c>
      <c r="F38" s="83">
        <f t="shared" si="2"/>
        <v>100</v>
      </c>
      <c r="G38" s="83"/>
      <c r="H38" s="83"/>
      <c r="I38" s="83"/>
      <c r="J38" s="83"/>
      <c r="K38" s="83"/>
    </row>
    <row r="39" spans="2:121" ht="22.5" customHeight="1" x14ac:dyDescent="0.15">
      <c r="C39" t="str">
        <f>B30 &amp; "(n=" &amp; E30 &amp; ")"</f>
        <v>全体(n=361)</v>
      </c>
      <c r="D39" s="83">
        <f>F30</f>
        <v>39.335180055401665</v>
      </c>
      <c r="E39" s="83">
        <f t="shared" ref="E39" si="3">G30</f>
        <v>60.664819944598335</v>
      </c>
      <c r="F39" s="83">
        <f t="shared" si="2"/>
        <v>100</v>
      </c>
      <c r="G39" s="83"/>
      <c r="H39" s="83"/>
      <c r="I39" s="83"/>
      <c r="J39" s="83"/>
      <c r="K39" s="83"/>
    </row>
    <row r="40" spans="2:121" ht="22.5" customHeight="1" x14ac:dyDescent="0.15"/>
    <row r="41" spans="2:121" ht="22.5" customHeight="1" x14ac:dyDescent="0.15"/>
    <row r="42" spans="2:121" ht="22.5" customHeight="1" x14ac:dyDescent="0.15"/>
    <row r="43" spans="2:121" ht="22.5" customHeight="1" x14ac:dyDescent="0.15"/>
    <row r="44" spans="2:121" ht="22.5" customHeight="1" x14ac:dyDescent="0.15"/>
    <row r="45" spans="2:121" ht="22.5" customHeight="1" x14ac:dyDescent="0.15"/>
    <row r="46" spans="2:121" ht="22.5" customHeight="1" x14ac:dyDescent="0.15"/>
    <row r="47" spans="2:121" ht="22.5" customHeight="1" x14ac:dyDescent="0.15"/>
    <row r="48" spans="2:121" ht="22.5" customHeight="1" x14ac:dyDescent="0.15"/>
    <row r="49" ht="22.5" customHeight="1" x14ac:dyDescent="0.15"/>
    <row r="50" ht="22.5" customHeight="1" x14ac:dyDescent="0.15"/>
    <row r="51" ht="22.5" customHeight="1" x14ac:dyDescent="0.15"/>
  </sheetData>
  <mergeCells count="4">
    <mergeCell ref="B30:D30"/>
    <mergeCell ref="B31:B33"/>
    <mergeCell ref="K30:M30"/>
    <mergeCell ref="K31:K33"/>
  </mergeCells>
  <phoneticPr fontId="5"/>
  <conditionalFormatting sqref="X28:AC28 C31:C32 F28:I28">
    <cfRule type="cellIs" dxfId="157" priority="2" stopIfTrue="1" operator="equal">
      <formula>"."</formula>
    </cfRule>
  </conditionalFormatting>
  <conditionalFormatting sqref="L31:L32">
    <cfRule type="cellIs" dxfId="15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1"/>
  <sheetViews>
    <sheetView topLeftCell="A26" zoomScaleNormal="100" workbookViewId="0">
      <selection activeCell="C41" sqref="C41"/>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hidden="1"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hidden="1"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7"/>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7"/>
      <c r="E28" s="21"/>
      <c r="F28" s="22" t="s">
        <v>15</v>
      </c>
      <c r="G28" s="24" t="s">
        <v>16</v>
      </c>
      <c r="H28" s="17"/>
      <c r="I28" s="17"/>
      <c r="J28" s="1"/>
      <c r="K28" s="9"/>
      <c r="L28" s="9"/>
      <c r="M28" s="9"/>
      <c r="X28" s="17"/>
      <c r="Y28" s="17"/>
      <c r="Z28" s="17"/>
      <c r="AA28" s="17"/>
      <c r="AB28" s="17"/>
      <c r="AC28" s="17"/>
    </row>
    <row r="29" spans="2:121" s="3" customFormat="1" ht="20.100000000000001" customHeight="1" x14ac:dyDescent="0.15">
      <c r="B29" s="20"/>
      <c r="C29" s="20"/>
      <c r="D29" s="47"/>
      <c r="E29" s="11" t="s">
        <v>0</v>
      </c>
      <c r="F29" s="25"/>
      <c r="G29" s="27"/>
      <c r="H29" s="18"/>
      <c r="I29" s="18"/>
      <c r="J29" s="1"/>
      <c r="N29" s="72" t="s">
        <v>0</v>
      </c>
      <c r="V29" s="12"/>
      <c r="W29" s="4"/>
      <c r="X29" s="14" t="s">
        <v>1</v>
      </c>
      <c r="Y29" s="18"/>
      <c r="Z29" s="18"/>
      <c r="AA29" s="18"/>
      <c r="AB29" s="18"/>
      <c r="AC29" s="18"/>
    </row>
    <row r="30" spans="2:121" s="1" customFormat="1" ht="22.5" customHeight="1" x14ac:dyDescent="0.15">
      <c r="B30" s="125" t="s">
        <v>10</v>
      </c>
      <c r="C30" s="126"/>
      <c r="D30" s="126"/>
      <c r="E30" s="38">
        <v>423</v>
      </c>
      <c r="F30" s="35">
        <v>100</v>
      </c>
      <c r="G30" s="33">
        <v>0</v>
      </c>
      <c r="H30" s="19"/>
      <c r="I30" s="19"/>
      <c r="K30" s="125" t="s">
        <v>10</v>
      </c>
      <c r="L30" s="126"/>
      <c r="M30" s="126"/>
      <c r="N30" s="38">
        <f t="shared" ref="N30:N33" si="0">IF(LEN(E30)=0,"",E30)</f>
        <v>423</v>
      </c>
      <c r="O30" s="78"/>
      <c r="P30" s="79"/>
      <c r="Q30" s="79"/>
      <c r="R30" s="79"/>
      <c r="S30" s="79"/>
      <c r="T30" s="79"/>
      <c r="U30" s="79"/>
      <c r="V30" s="79"/>
      <c r="W30" s="80"/>
      <c r="X30" s="81"/>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27" t="s">
        <v>11</v>
      </c>
      <c r="C31" s="43" t="s">
        <v>12</v>
      </c>
      <c r="D31" s="44"/>
      <c r="E31" s="39">
        <v>180</v>
      </c>
      <c r="F31" s="36">
        <v>100</v>
      </c>
      <c r="G31" s="29">
        <v>0</v>
      </c>
      <c r="H31" s="19"/>
      <c r="I31" s="19"/>
      <c r="J31" s="4"/>
      <c r="K31" s="127" t="s">
        <v>11</v>
      </c>
      <c r="L31" s="43" t="s">
        <v>12</v>
      </c>
      <c r="M31" s="44"/>
      <c r="N31" s="39">
        <f t="shared" si="0"/>
        <v>180</v>
      </c>
      <c r="O31" s="73"/>
      <c r="P31" s="7"/>
      <c r="Q31" s="7"/>
      <c r="R31" s="7"/>
      <c r="S31" s="7"/>
      <c r="T31" s="7"/>
      <c r="U31" s="7"/>
      <c r="V31" s="7"/>
      <c r="W31" s="4"/>
      <c r="X31" s="74"/>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28"/>
      <c r="C32" s="41" t="s">
        <v>13</v>
      </c>
      <c r="D32" s="45"/>
      <c r="E32" s="39">
        <v>82</v>
      </c>
      <c r="F32" s="36">
        <v>100</v>
      </c>
      <c r="G32" s="29">
        <v>0</v>
      </c>
      <c r="H32" s="19"/>
      <c r="I32" s="19"/>
      <c r="J32" s="4"/>
      <c r="K32" s="128"/>
      <c r="L32" s="41" t="s">
        <v>13</v>
      </c>
      <c r="M32" s="45"/>
      <c r="N32" s="39">
        <f t="shared" si="0"/>
        <v>82</v>
      </c>
      <c r="O32" s="73"/>
      <c r="P32" s="7"/>
      <c r="Q32" s="7"/>
      <c r="R32" s="7"/>
      <c r="S32" s="7"/>
      <c r="T32" s="7"/>
      <c r="U32" s="7"/>
      <c r="V32" s="7"/>
      <c r="W32" s="4"/>
      <c r="X32" s="74"/>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2:121" s="1" customFormat="1" ht="22.5" customHeight="1" x14ac:dyDescent="0.15">
      <c r="B33" s="129"/>
      <c r="C33" s="42" t="s">
        <v>14</v>
      </c>
      <c r="D33" s="46"/>
      <c r="E33" s="40">
        <v>138</v>
      </c>
      <c r="F33" s="37">
        <v>100</v>
      </c>
      <c r="G33" s="31">
        <v>0</v>
      </c>
      <c r="H33" s="4"/>
      <c r="I33" s="4"/>
      <c r="K33" s="129"/>
      <c r="L33" s="42" t="s">
        <v>14</v>
      </c>
      <c r="M33" s="46"/>
      <c r="N33" s="40">
        <f t="shared" si="0"/>
        <v>138</v>
      </c>
      <c r="O33" s="75"/>
      <c r="P33" s="76"/>
      <c r="Q33" s="76"/>
      <c r="R33" s="76"/>
      <c r="S33" s="76"/>
      <c r="T33" s="76"/>
      <c r="U33" s="76"/>
      <c r="V33" s="76"/>
      <c r="W33" s="76"/>
      <c r="X33" s="77"/>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row>
    <row r="34" spans="2:121" ht="22.5" customHeight="1" x14ac:dyDescent="0.15"/>
    <row r="35" spans="2:121" ht="22.5" customHeight="1" x14ac:dyDescent="0.15">
      <c r="D35" s="82" t="str">
        <f>F28</f>
        <v>はい</v>
      </c>
      <c r="E35" s="82" t="str">
        <f t="shared" ref="E35" si="1">G28</f>
        <v>いいえ</v>
      </c>
      <c r="F35" s="82" t="s">
        <v>323</v>
      </c>
      <c r="G35" s="82"/>
      <c r="H35" s="82"/>
      <c r="I35" s="82"/>
      <c r="J35" s="82"/>
      <c r="K35" s="82"/>
    </row>
    <row r="36" spans="2:121" ht="22.5" customHeight="1" x14ac:dyDescent="0.15">
      <c r="C36" t="str">
        <f>C31 &amp; "(n=" &amp; E31 &amp; ")"</f>
        <v>男性・管理職/総合職(n=180)</v>
      </c>
      <c r="D36" s="83">
        <f>F31</f>
        <v>100</v>
      </c>
      <c r="E36" s="83">
        <f t="shared" ref="E36:E38" si="2">G31</f>
        <v>0</v>
      </c>
      <c r="F36" s="83">
        <f>SUM(D36:E36)</f>
        <v>100</v>
      </c>
      <c r="G36" s="83"/>
      <c r="H36" s="83"/>
      <c r="I36" s="83"/>
      <c r="J36" s="83"/>
      <c r="K36" s="83"/>
    </row>
    <row r="37" spans="2:121" ht="22.5" customHeight="1" x14ac:dyDescent="0.15">
      <c r="C37" t="str">
        <f t="shared" ref="C37:C38" si="3">C32 &amp; "(n=" &amp; E32 &amp; ")"</f>
        <v>女性・管理職/総合職(n=82)</v>
      </c>
      <c r="D37" s="83">
        <f t="shared" ref="D37:D38" si="4">F32</f>
        <v>100</v>
      </c>
      <c r="E37" s="83">
        <f t="shared" si="2"/>
        <v>0</v>
      </c>
      <c r="F37" s="83">
        <f t="shared" ref="F37:F39" si="5">SUM(D37:E37)</f>
        <v>100</v>
      </c>
      <c r="G37" s="83"/>
      <c r="H37" s="83"/>
      <c r="I37" s="83"/>
      <c r="J37" s="83"/>
      <c r="K37" s="83"/>
    </row>
    <row r="38" spans="2:121" ht="22.5" customHeight="1" x14ac:dyDescent="0.15">
      <c r="C38" t="str">
        <f t="shared" si="3"/>
        <v>女性・一般職(n=138)</v>
      </c>
      <c r="D38" s="83">
        <f t="shared" si="4"/>
        <v>100</v>
      </c>
      <c r="E38" s="83">
        <f t="shared" si="2"/>
        <v>0</v>
      </c>
      <c r="F38" s="83">
        <f t="shared" si="5"/>
        <v>100</v>
      </c>
      <c r="G38" s="83"/>
      <c r="H38" s="83"/>
      <c r="I38" s="83"/>
      <c r="J38" s="83"/>
      <c r="K38" s="83"/>
    </row>
    <row r="39" spans="2:121" ht="22.5" customHeight="1" x14ac:dyDescent="0.15">
      <c r="C39" t="str">
        <f>B30 &amp; "(n=" &amp; E30 &amp; ")"</f>
        <v>全体(n=423)</v>
      </c>
      <c r="D39" s="83">
        <f>F30</f>
        <v>100</v>
      </c>
      <c r="E39" s="83">
        <f t="shared" ref="E39" si="6">G30</f>
        <v>0</v>
      </c>
      <c r="F39" s="83">
        <f t="shared" si="5"/>
        <v>100</v>
      </c>
      <c r="G39" s="83"/>
      <c r="H39" s="83"/>
      <c r="I39" s="83"/>
      <c r="J39" s="83"/>
      <c r="K39" s="83"/>
    </row>
    <row r="40" spans="2:121" ht="22.5" customHeight="1" x14ac:dyDescent="0.15"/>
    <row r="41" spans="2:121" ht="22.5" customHeight="1" x14ac:dyDescent="0.15"/>
    <row r="42" spans="2:121" ht="22.5" customHeight="1" x14ac:dyDescent="0.15"/>
    <row r="43" spans="2:121" ht="22.5" customHeight="1" x14ac:dyDescent="0.15"/>
    <row r="44" spans="2:121" ht="22.5" customHeight="1" x14ac:dyDescent="0.15"/>
    <row r="45" spans="2:121" ht="22.5" customHeight="1" x14ac:dyDescent="0.15"/>
    <row r="46" spans="2:121" ht="22.5" customHeight="1" x14ac:dyDescent="0.15"/>
    <row r="47" spans="2:121" ht="22.5" customHeight="1" x14ac:dyDescent="0.15"/>
    <row r="48" spans="2:121" ht="22.5" customHeight="1" x14ac:dyDescent="0.15"/>
    <row r="49" ht="22.5" customHeight="1" x14ac:dyDescent="0.15"/>
    <row r="50" ht="22.5" customHeight="1" x14ac:dyDescent="0.15"/>
    <row r="51" ht="22.5" customHeight="1" x14ac:dyDescent="0.15"/>
  </sheetData>
  <mergeCells count="4">
    <mergeCell ref="B30:D30"/>
    <mergeCell ref="B31:B33"/>
    <mergeCell ref="K30:M30"/>
    <mergeCell ref="K31:K33"/>
  </mergeCells>
  <phoneticPr fontId="5"/>
  <conditionalFormatting sqref="X28:AC28 C31:C32 F28:I28">
    <cfRule type="cellIs" dxfId="191" priority="2" stopIfTrue="1" operator="equal">
      <formula>"."</formula>
    </cfRule>
  </conditionalFormatting>
  <conditionalFormatting sqref="L31:L32">
    <cfRule type="cellIs" dxfId="19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C23" zoomScaleNormal="100" workbookViewId="0">
      <selection activeCell="I35" sqref="I35"/>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74</v>
      </c>
      <c r="G28" s="23" t="s">
        <v>75</v>
      </c>
      <c r="H28" s="24" t="s">
        <v>76</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423</v>
      </c>
      <c r="F30" s="35">
        <v>55.791962174940899</v>
      </c>
      <c r="G30" s="32">
        <v>21.98581560283688</v>
      </c>
      <c r="H30" s="33">
        <v>22.222222222222221</v>
      </c>
      <c r="I30" s="19"/>
      <c r="J30" s="19"/>
      <c r="L30" s="125" t="s">
        <v>10</v>
      </c>
      <c r="M30" s="126"/>
      <c r="N30" s="126"/>
      <c r="O30" s="38">
        <f t="shared" ref="O30:O33" si="0">IF(LEN(E30)=0,"",E30)</f>
        <v>423</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180</v>
      </c>
      <c r="F31" s="65">
        <v>68.333333333333329</v>
      </c>
      <c r="G31" s="60">
        <v>27.222222222222221</v>
      </c>
      <c r="H31" s="59">
        <v>4.4444444444444446</v>
      </c>
      <c r="I31" s="19">
        <f>F31/(F31+G31)*100</f>
        <v>71.511627906976756</v>
      </c>
      <c r="J31" s="19"/>
      <c r="K31" s="4"/>
      <c r="L31" s="127" t="s">
        <v>11</v>
      </c>
      <c r="M31" s="43" t="s">
        <v>12</v>
      </c>
      <c r="N31" s="44"/>
      <c r="O31" s="39">
        <f t="shared" si="0"/>
        <v>180</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82</v>
      </c>
      <c r="F32" s="36">
        <v>56.09756097560976</v>
      </c>
      <c r="G32" s="57">
        <v>14.634146341463413</v>
      </c>
      <c r="H32" s="70">
        <v>29.268292682926827</v>
      </c>
      <c r="I32" s="19">
        <f t="shared" ref="I32:I33" si="1">F32/(F32+G32)*100</f>
        <v>79.310344827586206</v>
      </c>
      <c r="J32" s="19"/>
      <c r="K32" s="4"/>
      <c r="L32" s="128"/>
      <c r="M32" s="41" t="s">
        <v>13</v>
      </c>
      <c r="N32" s="45"/>
      <c r="O32" s="39">
        <f t="shared" si="0"/>
        <v>82</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138</v>
      </c>
      <c r="F33" s="52">
        <v>42.028985507246375</v>
      </c>
      <c r="G33" s="30">
        <v>18.840579710144929</v>
      </c>
      <c r="H33" s="69">
        <v>39.130434782608695</v>
      </c>
      <c r="I33" s="19">
        <f t="shared" si="1"/>
        <v>69.047619047619051</v>
      </c>
      <c r="J33" s="4"/>
      <c r="L33" s="129"/>
      <c r="M33" s="42" t="s">
        <v>14</v>
      </c>
      <c r="N33" s="46"/>
      <c r="O33" s="40">
        <f t="shared" si="0"/>
        <v>138</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ht="22.5" customHeight="1" x14ac:dyDescent="0.15">
      <c r="F34" s="83">
        <f>F31-F32</f>
        <v>12.235772357723569</v>
      </c>
      <c r="G34" s="83">
        <f t="shared" ref="G34:H34" si="2">G31-G32</f>
        <v>12.588075880758808</v>
      </c>
      <c r="H34" s="83">
        <f t="shared" si="2"/>
        <v>-24.823848238482384</v>
      </c>
      <c r="I34">
        <f>I31-I32</f>
        <v>-7.7987169206094507</v>
      </c>
    </row>
    <row r="35" spans="2:122" ht="22.5" customHeight="1" x14ac:dyDescent="0.15">
      <c r="D35" s="82" t="str">
        <f>F28</f>
        <v>役職定年制度がある</v>
      </c>
      <c r="E35" s="82" t="str">
        <f t="shared" ref="E35:F35" si="3">G28</f>
        <v>ない</v>
      </c>
      <c r="F35" s="82" t="str">
        <f t="shared" si="3"/>
        <v>わからない</v>
      </c>
      <c r="G35" s="82" t="s">
        <v>323</v>
      </c>
      <c r="H35" s="82"/>
      <c r="I35" s="82"/>
      <c r="J35" s="82"/>
      <c r="K35" s="82"/>
    </row>
    <row r="36" spans="2:122" ht="22.5" customHeight="1" x14ac:dyDescent="0.15">
      <c r="C36" t="str">
        <f>C31 &amp; "(n=" &amp; E31 &amp; ")"</f>
        <v>男性・管理職/総合職(n=180)</v>
      </c>
      <c r="D36" s="83">
        <f>F31</f>
        <v>68.333333333333329</v>
      </c>
      <c r="E36" s="83">
        <f t="shared" ref="E36:F38" si="4">G31</f>
        <v>27.222222222222221</v>
      </c>
      <c r="F36" s="83">
        <f t="shared" si="4"/>
        <v>4.4444444444444446</v>
      </c>
      <c r="G36" s="83">
        <f>SUM(D36:F36)</f>
        <v>99.999999999999986</v>
      </c>
      <c r="H36" s="83"/>
      <c r="I36" s="83"/>
      <c r="J36" s="83"/>
      <c r="K36" s="83"/>
    </row>
    <row r="37" spans="2:122" ht="22.5" customHeight="1" x14ac:dyDescent="0.15">
      <c r="C37" t="str">
        <f t="shared" ref="C37:C38" si="5">C32 &amp; "(n=" &amp; E32 &amp; ")"</f>
        <v>女性・管理職/総合職(n=82)</v>
      </c>
      <c r="D37" s="83">
        <f t="shared" ref="D37:D38" si="6">F32</f>
        <v>56.09756097560976</v>
      </c>
      <c r="E37" s="83">
        <f t="shared" si="4"/>
        <v>14.634146341463413</v>
      </c>
      <c r="F37" s="83">
        <f t="shared" si="4"/>
        <v>29.268292682926827</v>
      </c>
      <c r="G37" s="83">
        <f t="shared" ref="G37:G39" si="7">SUM(D37:F37)</f>
        <v>100</v>
      </c>
      <c r="H37" s="83"/>
      <c r="I37" s="83"/>
      <c r="J37" s="83"/>
      <c r="K37" s="83"/>
    </row>
    <row r="38" spans="2:122" ht="22.5" customHeight="1" x14ac:dyDescent="0.15">
      <c r="C38" t="str">
        <f t="shared" si="5"/>
        <v>女性・一般職(n=138)</v>
      </c>
      <c r="D38" s="83">
        <f t="shared" si="6"/>
        <v>42.028985507246375</v>
      </c>
      <c r="E38" s="83">
        <f t="shared" si="4"/>
        <v>18.840579710144929</v>
      </c>
      <c r="F38" s="83">
        <f t="shared" si="4"/>
        <v>39.130434782608695</v>
      </c>
      <c r="G38" s="83">
        <f t="shared" si="7"/>
        <v>100</v>
      </c>
      <c r="H38" s="83"/>
      <c r="I38" s="83"/>
      <c r="J38" s="83"/>
      <c r="K38" s="83"/>
    </row>
    <row r="39" spans="2:122" ht="22.5" customHeight="1" x14ac:dyDescent="0.15">
      <c r="C39" t="str">
        <f>B30 &amp; "(n=" &amp; E30 &amp; ")"</f>
        <v>全体(n=423)</v>
      </c>
      <c r="D39" s="83">
        <f>F30</f>
        <v>55.791962174940899</v>
      </c>
      <c r="E39" s="83">
        <f t="shared" ref="E39:F39" si="8">G30</f>
        <v>21.98581560283688</v>
      </c>
      <c r="F39" s="83">
        <f t="shared" si="8"/>
        <v>22.222222222222221</v>
      </c>
      <c r="G39" s="83">
        <f t="shared" si="7"/>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155" priority="2" stopIfTrue="1" operator="equal">
      <formula>"."</formula>
    </cfRule>
  </conditionalFormatting>
  <conditionalFormatting sqref="M31:M32">
    <cfRule type="cellIs" dxfId="15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1"/>
  <sheetViews>
    <sheetView topLeftCell="B34" zoomScaleNormal="100" workbookViewId="0">
      <selection activeCell="G35" sqref="G35:L40"/>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7"/>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7"/>
      <c r="E28" s="21"/>
      <c r="F28" s="22" t="s">
        <v>77</v>
      </c>
      <c r="G28" s="24" t="s">
        <v>78</v>
      </c>
      <c r="H28" s="17"/>
      <c r="I28" s="17"/>
      <c r="J28" s="1"/>
      <c r="K28" s="9"/>
      <c r="L28" s="9"/>
      <c r="M28" s="9"/>
      <c r="X28" s="17"/>
      <c r="Y28" s="17"/>
      <c r="Z28" s="17"/>
      <c r="AA28" s="17"/>
      <c r="AB28" s="17"/>
      <c r="AC28" s="17"/>
    </row>
    <row r="29" spans="2:121" s="3" customFormat="1" ht="20.100000000000001" customHeight="1" x14ac:dyDescent="0.15">
      <c r="B29" s="20"/>
      <c r="C29" s="20"/>
      <c r="D29" s="47"/>
      <c r="E29" s="11" t="s">
        <v>0</v>
      </c>
      <c r="F29" s="25"/>
      <c r="G29" s="27"/>
      <c r="H29" s="18"/>
      <c r="I29" s="18"/>
      <c r="J29" s="1"/>
      <c r="N29" s="72" t="s">
        <v>0</v>
      </c>
      <c r="V29" s="12"/>
      <c r="W29" s="4"/>
      <c r="X29" s="14" t="s">
        <v>1</v>
      </c>
      <c r="Y29" s="18"/>
      <c r="Z29" s="18"/>
      <c r="AA29" s="18"/>
      <c r="AB29" s="18"/>
      <c r="AC29" s="18"/>
    </row>
    <row r="30" spans="2:121" s="1" customFormat="1" ht="22.5" customHeight="1" x14ac:dyDescent="0.15">
      <c r="B30" s="125" t="s">
        <v>10</v>
      </c>
      <c r="C30" s="126"/>
      <c r="D30" s="126"/>
      <c r="E30" s="38">
        <v>0</v>
      </c>
      <c r="F30" s="35">
        <v>0</v>
      </c>
      <c r="G30" s="33">
        <v>0</v>
      </c>
      <c r="H30" s="19"/>
      <c r="I30" s="19"/>
      <c r="K30" s="125" t="s">
        <v>10</v>
      </c>
      <c r="L30" s="126"/>
      <c r="M30" s="126"/>
      <c r="N30" s="38">
        <f t="shared" ref="N30:N33" si="0">IF(LEN(E30)=0,"",E30)</f>
        <v>0</v>
      </c>
      <c r="O30" s="78"/>
      <c r="P30" s="79"/>
      <c r="Q30" s="79"/>
      <c r="R30" s="79"/>
      <c r="S30" s="79"/>
      <c r="T30" s="79"/>
      <c r="U30" s="79"/>
      <c r="V30" s="79"/>
      <c r="W30" s="80"/>
      <c r="X30" s="81"/>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27" t="s">
        <v>11</v>
      </c>
      <c r="C31" s="43" t="s">
        <v>12</v>
      </c>
      <c r="D31" s="44"/>
      <c r="E31" s="39">
        <v>0</v>
      </c>
      <c r="F31" s="36">
        <v>0</v>
      </c>
      <c r="G31" s="29">
        <v>0</v>
      </c>
      <c r="H31" s="19"/>
      <c r="I31" s="19"/>
      <c r="J31" s="4"/>
      <c r="K31" s="127" t="s">
        <v>11</v>
      </c>
      <c r="L31" s="43" t="s">
        <v>12</v>
      </c>
      <c r="M31" s="44"/>
      <c r="N31" s="39">
        <f t="shared" si="0"/>
        <v>0</v>
      </c>
      <c r="O31" s="73"/>
      <c r="P31" s="7"/>
      <c r="Q31" s="7"/>
      <c r="R31" s="7"/>
      <c r="S31" s="7"/>
      <c r="T31" s="7"/>
      <c r="U31" s="7"/>
      <c r="V31" s="7"/>
      <c r="W31" s="4"/>
      <c r="X31" s="74"/>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28"/>
      <c r="C32" s="41" t="s">
        <v>13</v>
      </c>
      <c r="D32" s="45"/>
      <c r="E32" s="39">
        <v>0</v>
      </c>
      <c r="F32" s="36">
        <v>0</v>
      </c>
      <c r="G32" s="29">
        <v>0</v>
      </c>
      <c r="H32" s="19"/>
      <c r="I32" s="19"/>
      <c r="J32" s="4"/>
      <c r="K32" s="128"/>
      <c r="L32" s="41" t="s">
        <v>13</v>
      </c>
      <c r="M32" s="45"/>
      <c r="N32" s="39">
        <f t="shared" si="0"/>
        <v>0</v>
      </c>
      <c r="O32" s="73"/>
      <c r="P32" s="7"/>
      <c r="Q32" s="7"/>
      <c r="R32" s="7"/>
      <c r="S32" s="7"/>
      <c r="T32" s="7"/>
      <c r="U32" s="7"/>
      <c r="V32" s="7"/>
      <c r="W32" s="4"/>
      <c r="X32" s="74"/>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2:121" s="1" customFormat="1" ht="22.5" customHeight="1" x14ac:dyDescent="0.15">
      <c r="B33" s="129"/>
      <c r="C33" s="42" t="s">
        <v>14</v>
      </c>
      <c r="D33" s="46"/>
      <c r="E33" s="40">
        <v>0</v>
      </c>
      <c r="F33" s="37">
        <v>0</v>
      </c>
      <c r="G33" s="31">
        <v>0</v>
      </c>
      <c r="H33" s="4"/>
      <c r="I33" s="4"/>
      <c r="K33" s="129"/>
      <c r="L33" s="42" t="s">
        <v>14</v>
      </c>
      <c r="M33" s="46"/>
      <c r="N33" s="40">
        <f t="shared" si="0"/>
        <v>0</v>
      </c>
      <c r="O33" s="75"/>
      <c r="P33" s="76"/>
      <c r="Q33" s="76"/>
      <c r="R33" s="76"/>
      <c r="S33" s="76"/>
      <c r="T33" s="76"/>
      <c r="U33" s="76"/>
      <c r="V33" s="76"/>
      <c r="W33" s="76"/>
      <c r="X33" s="77"/>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row>
    <row r="34" spans="2:121" ht="22.5" customHeight="1" x14ac:dyDescent="0.15"/>
    <row r="35" spans="2:121" ht="22.5" customHeight="1" x14ac:dyDescent="0.15">
      <c r="D35" s="82" t="str">
        <f>F28</f>
        <v>定年がある（年齢：【　　　】）</v>
      </c>
      <c r="E35" s="82" t="str">
        <f t="shared" ref="E35" si="1">G28</f>
        <v>定年がない　　　　　　　　　　　　　　　</v>
      </c>
      <c r="F35" s="82" t="s">
        <v>323</v>
      </c>
      <c r="G35" s="82"/>
      <c r="H35" s="82"/>
      <c r="I35" s="82"/>
      <c r="J35" s="82"/>
      <c r="K35" s="82"/>
    </row>
    <row r="36" spans="2:121" ht="22.5" customHeight="1" x14ac:dyDescent="0.15">
      <c r="C36" t="str">
        <f>C31 &amp; "(n=" &amp; E31 &amp; ")"</f>
        <v>男性・管理職/総合職(n=0)</v>
      </c>
      <c r="D36" s="83">
        <f>F31</f>
        <v>0</v>
      </c>
      <c r="E36" s="83">
        <f t="shared" ref="E36:E38" si="2">G31</f>
        <v>0</v>
      </c>
      <c r="F36" s="83">
        <f>SUM(D36:E36)</f>
        <v>0</v>
      </c>
      <c r="G36" s="83"/>
      <c r="H36" s="83"/>
      <c r="I36" s="83"/>
      <c r="J36" s="83"/>
      <c r="K36" s="83"/>
    </row>
    <row r="37" spans="2:121" ht="22.5" customHeight="1" x14ac:dyDescent="0.15">
      <c r="C37" t="str">
        <f t="shared" ref="C37:C38" si="3">C32 &amp; "(n=" &amp; E32 &amp; ")"</f>
        <v>女性・管理職/総合職(n=0)</v>
      </c>
      <c r="D37" s="83">
        <f t="shared" ref="D37:D38" si="4">F32</f>
        <v>0</v>
      </c>
      <c r="E37" s="83">
        <f t="shared" si="2"/>
        <v>0</v>
      </c>
      <c r="F37" s="83">
        <f t="shared" ref="F37:F39" si="5">SUM(D37:E37)</f>
        <v>0</v>
      </c>
      <c r="G37" s="83"/>
      <c r="H37" s="83"/>
      <c r="I37" s="83"/>
      <c r="J37" s="83"/>
      <c r="K37" s="83"/>
    </row>
    <row r="38" spans="2:121" ht="22.5" customHeight="1" x14ac:dyDescent="0.15">
      <c r="C38" t="str">
        <f t="shared" si="3"/>
        <v>女性・一般職(n=0)</v>
      </c>
      <c r="D38" s="83">
        <f t="shared" si="4"/>
        <v>0</v>
      </c>
      <c r="E38" s="83">
        <f t="shared" si="2"/>
        <v>0</v>
      </c>
      <c r="F38" s="83">
        <f t="shared" si="5"/>
        <v>0</v>
      </c>
      <c r="G38" s="83"/>
      <c r="H38" s="83"/>
      <c r="I38" s="83"/>
      <c r="J38" s="83"/>
      <c r="K38" s="83"/>
    </row>
    <row r="39" spans="2:121" ht="22.5" customHeight="1" x14ac:dyDescent="0.15">
      <c r="C39" t="str">
        <f>B30 &amp; "(n=" &amp; E30 &amp; ")"</f>
        <v>全体(n=0)</v>
      </c>
      <c r="D39" s="83">
        <f>F30</f>
        <v>0</v>
      </c>
      <c r="E39" s="83">
        <f t="shared" ref="E39" si="6">G30</f>
        <v>0</v>
      </c>
      <c r="F39" s="83">
        <f t="shared" si="5"/>
        <v>0</v>
      </c>
      <c r="G39" s="83"/>
      <c r="H39" s="83"/>
      <c r="I39" s="83"/>
      <c r="J39" s="83"/>
      <c r="K39" s="83"/>
    </row>
    <row r="40" spans="2:121" ht="22.5" customHeight="1" x14ac:dyDescent="0.15"/>
    <row r="41" spans="2:121" ht="22.5" customHeight="1" x14ac:dyDescent="0.15"/>
    <row r="42" spans="2:121" ht="22.5" customHeight="1" x14ac:dyDescent="0.15"/>
    <row r="43" spans="2:121" ht="22.5" customHeight="1" x14ac:dyDescent="0.15"/>
    <row r="44" spans="2:121" ht="22.5" customHeight="1" x14ac:dyDescent="0.15"/>
    <row r="45" spans="2:121" ht="22.5" customHeight="1" x14ac:dyDescent="0.15"/>
    <row r="46" spans="2:121" ht="22.5" customHeight="1" x14ac:dyDescent="0.15"/>
    <row r="47" spans="2:121" ht="22.5" customHeight="1" x14ac:dyDescent="0.15"/>
    <row r="48" spans="2:121" ht="22.5" customHeight="1" x14ac:dyDescent="0.15"/>
    <row r="49" ht="22.5" customHeight="1" x14ac:dyDescent="0.15"/>
    <row r="50" ht="22.5" customHeight="1" x14ac:dyDescent="0.15"/>
    <row r="51" ht="22.5" customHeight="1" x14ac:dyDescent="0.15"/>
  </sheetData>
  <mergeCells count="4">
    <mergeCell ref="B30:D30"/>
    <mergeCell ref="B31:B33"/>
    <mergeCell ref="K30:M30"/>
    <mergeCell ref="K31:K33"/>
  </mergeCells>
  <phoneticPr fontId="5"/>
  <conditionalFormatting sqref="X28:AC28 C31:C32 F28:I28">
    <cfRule type="cellIs" dxfId="153" priority="2" stopIfTrue="1" operator="equal">
      <formula>"."</formula>
    </cfRule>
  </conditionalFormatting>
  <conditionalFormatting sqref="L31:L32">
    <cfRule type="cellIs" dxfId="15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1"/>
  <sheetViews>
    <sheetView topLeftCell="B27" zoomScaleNormal="100" workbookViewId="0">
      <selection activeCell="B34" sqref="A34:XFD34"/>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7"/>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7"/>
      <c r="E28" s="21"/>
      <c r="F28" s="22" t="s">
        <v>75</v>
      </c>
      <c r="G28" s="24" t="s">
        <v>79</v>
      </c>
      <c r="H28" s="17"/>
      <c r="I28" s="17"/>
      <c r="J28" s="1"/>
      <c r="K28" s="9"/>
      <c r="L28" s="9"/>
      <c r="M28" s="9"/>
      <c r="X28" s="17"/>
      <c r="Y28" s="17"/>
      <c r="Z28" s="17"/>
      <c r="AA28" s="17"/>
      <c r="AB28" s="17"/>
      <c r="AC28" s="17"/>
    </row>
    <row r="29" spans="2:121" s="3" customFormat="1" ht="20.100000000000001" customHeight="1" x14ac:dyDescent="0.15">
      <c r="B29" s="20"/>
      <c r="C29" s="20"/>
      <c r="D29" s="47"/>
      <c r="E29" s="11" t="s">
        <v>0</v>
      </c>
      <c r="F29" s="25"/>
      <c r="G29" s="27"/>
      <c r="H29" s="18"/>
      <c r="I29" s="18"/>
      <c r="J29" s="1"/>
      <c r="N29" s="72" t="s">
        <v>0</v>
      </c>
      <c r="V29" s="12"/>
      <c r="W29" s="4"/>
      <c r="X29" s="14" t="s">
        <v>1</v>
      </c>
      <c r="Y29" s="18"/>
      <c r="Z29" s="18"/>
      <c r="AA29" s="18"/>
      <c r="AB29" s="18"/>
      <c r="AC29" s="18"/>
    </row>
    <row r="30" spans="2:121" s="1" customFormat="1" ht="22.5" customHeight="1" x14ac:dyDescent="0.15">
      <c r="B30" s="125" t="s">
        <v>10</v>
      </c>
      <c r="C30" s="126"/>
      <c r="D30" s="126"/>
      <c r="E30" s="38">
        <v>423</v>
      </c>
      <c r="F30" s="35">
        <v>69.739952718676122</v>
      </c>
      <c r="G30" s="33">
        <v>30.260047281323878</v>
      </c>
      <c r="H30" s="19"/>
      <c r="I30" s="19"/>
      <c r="K30" s="125" t="s">
        <v>10</v>
      </c>
      <c r="L30" s="126"/>
      <c r="M30" s="126"/>
      <c r="N30" s="38">
        <f t="shared" ref="N30:N33" si="0">IF(LEN(E30)=0,"",E30)</f>
        <v>423</v>
      </c>
      <c r="O30" s="78"/>
      <c r="P30" s="79"/>
      <c r="Q30" s="79"/>
      <c r="R30" s="79"/>
      <c r="S30" s="79"/>
      <c r="T30" s="79"/>
      <c r="U30" s="79"/>
      <c r="V30" s="79"/>
      <c r="W30" s="80"/>
      <c r="X30" s="81"/>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27" t="s">
        <v>11</v>
      </c>
      <c r="C31" s="43" t="s">
        <v>12</v>
      </c>
      <c r="D31" s="44"/>
      <c r="E31" s="39">
        <v>180</v>
      </c>
      <c r="F31" s="65">
        <v>88.333333333333329</v>
      </c>
      <c r="G31" s="59">
        <v>11.666666666666666</v>
      </c>
      <c r="H31" s="19"/>
      <c r="I31" s="19"/>
      <c r="J31" s="4"/>
      <c r="K31" s="127" t="s">
        <v>11</v>
      </c>
      <c r="L31" s="43" t="s">
        <v>12</v>
      </c>
      <c r="M31" s="44"/>
      <c r="N31" s="39">
        <f t="shared" si="0"/>
        <v>180</v>
      </c>
      <c r="O31" s="73"/>
      <c r="P31" s="7"/>
      <c r="Q31" s="7"/>
      <c r="R31" s="7"/>
      <c r="S31" s="7"/>
      <c r="T31" s="7"/>
      <c r="U31" s="7"/>
      <c r="V31" s="7"/>
      <c r="W31" s="4"/>
      <c r="X31" s="74"/>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28"/>
      <c r="C32" s="41" t="s">
        <v>13</v>
      </c>
      <c r="D32" s="45"/>
      <c r="E32" s="39">
        <v>82</v>
      </c>
      <c r="F32" s="67">
        <v>56.09756097560976</v>
      </c>
      <c r="G32" s="55">
        <v>43.902439024390247</v>
      </c>
      <c r="H32" s="19"/>
      <c r="I32" s="19"/>
      <c r="J32" s="4"/>
      <c r="K32" s="128"/>
      <c r="L32" s="41" t="s">
        <v>13</v>
      </c>
      <c r="M32" s="45"/>
      <c r="N32" s="39">
        <f t="shared" si="0"/>
        <v>82</v>
      </c>
      <c r="O32" s="73"/>
      <c r="P32" s="7"/>
      <c r="Q32" s="7"/>
      <c r="R32" s="7"/>
      <c r="S32" s="7"/>
      <c r="T32" s="7"/>
      <c r="U32" s="7"/>
      <c r="V32" s="7"/>
      <c r="W32" s="4"/>
      <c r="X32" s="74"/>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2:121" s="1" customFormat="1" ht="22.5" customHeight="1" x14ac:dyDescent="0.15">
      <c r="B33" s="129"/>
      <c r="C33" s="42" t="s">
        <v>14</v>
      </c>
      <c r="D33" s="46"/>
      <c r="E33" s="40">
        <v>138</v>
      </c>
      <c r="F33" s="52">
        <v>55.072463768115945</v>
      </c>
      <c r="G33" s="69">
        <v>44.927536231884055</v>
      </c>
      <c r="H33" s="4"/>
      <c r="I33" s="4"/>
      <c r="K33" s="129"/>
      <c r="L33" s="42" t="s">
        <v>14</v>
      </c>
      <c r="M33" s="46"/>
      <c r="N33" s="40">
        <f t="shared" si="0"/>
        <v>138</v>
      </c>
      <c r="O33" s="75"/>
      <c r="P33" s="76"/>
      <c r="Q33" s="76"/>
      <c r="R33" s="76"/>
      <c r="S33" s="76"/>
      <c r="T33" s="76"/>
      <c r="U33" s="76"/>
      <c r="V33" s="76"/>
      <c r="W33" s="76"/>
      <c r="X33" s="77"/>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row>
    <row r="34" spans="2:121" s="122" customFormat="1" ht="22.5" customHeight="1" x14ac:dyDescent="0.15">
      <c r="B34" s="116"/>
      <c r="C34" s="117"/>
      <c r="D34" s="118"/>
      <c r="E34" s="119"/>
      <c r="F34" s="120"/>
      <c r="G34" s="120"/>
      <c r="H34" s="121"/>
      <c r="I34" s="121"/>
      <c r="K34" s="116"/>
      <c r="L34" s="117"/>
      <c r="M34" s="118"/>
      <c r="N34" s="119"/>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row>
    <row r="35" spans="2:121" ht="22.5" customHeight="1" x14ac:dyDescent="0.15">
      <c r="D35" s="82" t="str">
        <f>F28</f>
        <v>ない</v>
      </c>
      <c r="E35" s="82" t="str">
        <f>G28</f>
        <v>ある</v>
      </c>
      <c r="F35" s="82" t="s">
        <v>323</v>
      </c>
      <c r="G35" s="82"/>
      <c r="H35" s="82"/>
      <c r="I35" s="82"/>
      <c r="J35" s="82"/>
      <c r="K35" s="82"/>
    </row>
    <row r="36" spans="2:121" ht="22.5" customHeight="1" x14ac:dyDescent="0.15">
      <c r="C36" t="str">
        <f>C31 &amp; "(n=" &amp; E31 &amp; ")"</f>
        <v>男性・管理職/総合職(n=180)</v>
      </c>
      <c r="D36" s="83">
        <f t="shared" ref="D36:E38" si="1">F31</f>
        <v>88.333333333333329</v>
      </c>
      <c r="E36" s="83">
        <f t="shared" si="1"/>
        <v>11.666666666666666</v>
      </c>
      <c r="F36" s="83">
        <f>SUM(D36:E36)</f>
        <v>100</v>
      </c>
      <c r="G36" s="83"/>
      <c r="H36" s="83"/>
      <c r="I36" s="83"/>
      <c r="J36" s="83"/>
      <c r="K36" s="83"/>
    </row>
    <row r="37" spans="2:121" ht="22.5" customHeight="1" x14ac:dyDescent="0.15">
      <c r="C37" t="str">
        <f>C32 &amp; "(n=" &amp; E32 &amp; ")"</f>
        <v>女性・管理職/総合職(n=82)</v>
      </c>
      <c r="D37" s="83">
        <f t="shared" si="1"/>
        <v>56.09756097560976</v>
      </c>
      <c r="E37" s="83">
        <f t="shared" si="1"/>
        <v>43.902439024390247</v>
      </c>
      <c r="F37" s="83">
        <f t="shared" ref="F37:F39" si="2">SUM(D37:E37)</f>
        <v>100</v>
      </c>
      <c r="G37" s="83"/>
      <c r="H37" s="83"/>
      <c r="I37" s="83"/>
      <c r="J37" s="83"/>
      <c r="K37" s="83"/>
    </row>
    <row r="38" spans="2:121" ht="22.5" customHeight="1" x14ac:dyDescent="0.15">
      <c r="C38" t="str">
        <f>C33 &amp; "(n=" &amp; E33 &amp; ")"</f>
        <v>女性・一般職(n=138)</v>
      </c>
      <c r="D38" s="83">
        <f t="shared" si="1"/>
        <v>55.072463768115945</v>
      </c>
      <c r="E38" s="83">
        <f t="shared" si="1"/>
        <v>44.927536231884055</v>
      </c>
      <c r="F38" s="83">
        <f t="shared" si="2"/>
        <v>100</v>
      </c>
      <c r="G38" s="83"/>
      <c r="H38" s="83"/>
      <c r="I38" s="83"/>
      <c r="J38" s="83"/>
      <c r="K38" s="83"/>
    </row>
    <row r="39" spans="2:121" ht="22.5" customHeight="1" x14ac:dyDescent="0.15">
      <c r="C39" t="str">
        <f>B30 &amp; "(n=" &amp; E30 &amp; ")"</f>
        <v>全体(n=423)</v>
      </c>
      <c r="D39" s="83">
        <f>F30</f>
        <v>69.739952718676122</v>
      </c>
      <c r="E39" s="83">
        <f t="shared" ref="E39" si="3">G30</f>
        <v>30.260047281323878</v>
      </c>
      <c r="F39" s="83">
        <f t="shared" si="2"/>
        <v>100</v>
      </c>
      <c r="G39" s="83"/>
      <c r="H39" s="83"/>
      <c r="I39" s="83"/>
      <c r="J39" s="83"/>
      <c r="K39" s="83"/>
    </row>
    <row r="40" spans="2:121" ht="22.5" customHeight="1" x14ac:dyDescent="0.15"/>
    <row r="41" spans="2:121" ht="22.5" customHeight="1" x14ac:dyDescent="0.15"/>
    <row r="42" spans="2:121" ht="22.5" customHeight="1" x14ac:dyDescent="0.15"/>
    <row r="43" spans="2:121" ht="22.5" customHeight="1" x14ac:dyDescent="0.15"/>
    <row r="44" spans="2:121" ht="22.5" customHeight="1" x14ac:dyDescent="0.15"/>
    <row r="45" spans="2:121" ht="22.5" customHeight="1" x14ac:dyDescent="0.15"/>
    <row r="46" spans="2:121" ht="22.5" customHeight="1" x14ac:dyDescent="0.15"/>
    <row r="47" spans="2:121" ht="22.5" customHeight="1" x14ac:dyDescent="0.15"/>
    <row r="48" spans="2:121" ht="22.5" customHeight="1" x14ac:dyDescent="0.15"/>
    <row r="49" ht="22.5" customHeight="1" x14ac:dyDescent="0.15"/>
    <row r="50" ht="22.5" customHeight="1" x14ac:dyDescent="0.15"/>
    <row r="51" ht="22.5" customHeight="1" x14ac:dyDescent="0.15"/>
  </sheetData>
  <mergeCells count="4">
    <mergeCell ref="B30:D30"/>
    <mergeCell ref="B31:B33"/>
    <mergeCell ref="K30:M30"/>
    <mergeCell ref="K31:K33"/>
  </mergeCells>
  <phoneticPr fontId="5"/>
  <conditionalFormatting sqref="X28:AC28 C31:C32 F28:I28">
    <cfRule type="cellIs" dxfId="151" priority="2" stopIfTrue="1" operator="equal">
      <formula>"."</formula>
    </cfRule>
  </conditionalFormatting>
  <conditionalFormatting sqref="L31:L32">
    <cfRule type="cellIs" dxfId="15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U51"/>
  <sheetViews>
    <sheetView topLeftCell="B27" zoomScaleNormal="100" workbookViewId="0">
      <selection activeCell="B34" sqref="A34:XFD34"/>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4" width="3.375" customWidth="1"/>
    <col min="15" max="15" width="7" customWidth="1"/>
    <col min="16" max="16" width="25.625" customWidth="1"/>
    <col min="17" max="17" width="4.625" customWidth="1"/>
    <col min="18" max="18" width="5.375" customWidth="1"/>
    <col min="19" max="27" width="5.25" customWidth="1"/>
    <col min="28" max="34" width="5.375" customWidth="1"/>
    <col min="35" max="125" width="5.25" customWidth="1"/>
  </cols>
  <sheetData>
    <row r="1" spans="2:125" s="1" customFormat="1" ht="21.75" customHeight="1" x14ac:dyDescent="0.15">
      <c r="B1" s="15"/>
      <c r="C1" s="16"/>
      <c r="D1" s="2"/>
      <c r="E1" s="13"/>
      <c r="F1" s="4"/>
      <c r="G1" s="4"/>
      <c r="H1" s="4"/>
      <c r="I1" s="4"/>
      <c r="J1" s="4"/>
      <c r="K1" s="4"/>
      <c r="L1" s="4"/>
      <c r="M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row>
    <row r="2" spans="2:125" s="1" customFormat="1" ht="15" customHeight="1" x14ac:dyDescent="0.15">
      <c r="B2" s="15"/>
      <c r="C2" s="16"/>
      <c r="D2" s="2"/>
      <c r="E2" s="13"/>
      <c r="F2" s="4"/>
      <c r="G2" s="4"/>
      <c r="H2" s="4"/>
      <c r="I2" s="4"/>
      <c r="J2" s="4"/>
      <c r="K2" s="4"/>
      <c r="L2" s="4"/>
      <c r="M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row>
    <row r="3" spans="2:125" s="1" customFormat="1" ht="15" customHeight="1" x14ac:dyDescent="0.15">
      <c r="B3" s="15"/>
      <c r="C3" s="16"/>
      <c r="D3" s="2"/>
      <c r="E3" s="13"/>
      <c r="F3" s="4"/>
      <c r="G3" s="4"/>
      <c r="H3" s="4"/>
      <c r="I3" s="4"/>
      <c r="J3" s="4"/>
      <c r="K3" s="4"/>
      <c r="L3" s="4"/>
      <c r="M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row>
    <row r="4" spans="2:125" s="1" customFormat="1" ht="15" customHeight="1" x14ac:dyDescent="0.15">
      <c r="B4" s="15"/>
      <c r="C4" s="16"/>
      <c r="D4" s="2"/>
      <c r="E4" s="13"/>
      <c r="F4" s="4"/>
      <c r="G4" s="4"/>
      <c r="H4" s="4"/>
      <c r="I4" s="4"/>
      <c r="J4" s="4"/>
      <c r="K4" s="4"/>
      <c r="L4" s="4"/>
      <c r="M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row>
    <row r="5" spans="2:125" s="1" customFormat="1" ht="15" customHeight="1" x14ac:dyDescent="0.15">
      <c r="B5" s="15"/>
      <c r="C5" s="16"/>
      <c r="D5" s="2"/>
      <c r="E5" s="13"/>
      <c r="F5" s="4"/>
      <c r="G5" s="4"/>
      <c r="H5" s="4"/>
      <c r="I5" s="4"/>
      <c r="J5" s="4"/>
      <c r="K5" s="4"/>
      <c r="L5" s="4"/>
      <c r="M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row>
    <row r="6" spans="2:125" s="1" customFormat="1" ht="15" customHeight="1" x14ac:dyDescent="0.15">
      <c r="B6" s="15"/>
      <c r="C6" s="16"/>
      <c r="D6" s="2"/>
      <c r="E6" s="13"/>
      <c r="F6" s="4"/>
      <c r="G6" s="4"/>
      <c r="H6" s="4"/>
      <c r="I6" s="4"/>
      <c r="J6" s="4"/>
      <c r="K6" s="4"/>
      <c r="L6" s="4"/>
      <c r="M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row>
    <row r="7" spans="2:125" s="1" customFormat="1" ht="15" customHeight="1" x14ac:dyDescent="0.15">
      <c r="B7" s="15"/>
      <c r="C7" s="16"/>
      <c r="D7" s="2"/>
      <c r="E7" s="13"/>
      <c r="F7" s="4"/>
      <c r="G7" s="4"/>
      <c r="H7" s="4"/>
      <c r="I7" s="4"/>
      <c r="J7" s="4"/>
      <c r="K7" s="4"/>
      <c r="L7" s="4"/>
      <c r="M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row>
    <row r="8" spans="2:125" s="1" customFormat="1" ht="15" hidden="1" customHeight="1" x14ac:dyDescent="0.15">
      <c r="B8" s="15"/>
      <c r="C8" s="16"/>
      <c r="D8" s="2"/>
      <c r="E8" s="13"/>
      <c r="F8" s="4"/>
      <c r="G8" s="4"/>
      <c r="H8" s="4"/>
      <c r="I8" s="4"/>
      <c r="J8" s="4"/>
      <c r="K8" s="4"/>
      <c r="L8" s="4"/>
      <c r="M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row>
    <row r="9" spans="2:125" s="1" customFormat="1" ht="15" hidden="1" customHeight="1" x14ac:dyDescent="0.15">
      <c r="B9" s="15"/>
      <c r="C9" s="16"/>
      <c r="D9" s="2"/>
      <c r="E9" s="13"/>
      <c r="F9" s="4"/>
      <c r="G9" s="4"/>
      <c r="H9" s="4"/>
      <c r="I9" s="4"/>
      <c r="J9" s="4"/>
      <c r="K9" s="4"/>
      <c r="L9" s="4"/>
      <c r="M9" s="4"/>
      <c r="N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row>
    <row r="10" spans="2:125" s="1" customFormat="1" ht="15" hidden="1" customHeight="1" x14ac:dyDescent="0.15">
      <c r="B10" s="15"/>
      <c r="C10" s="16"/>
      <c r="D10" s="5"/>
      <c r="E10" s="12"/>
      <c r="F10" s="4"/>
      <c r="G10" s="4"/>
      <c r="H10" s="4"/>
      <c r="I10" s="4"/>
      <c r="J10" s="4"/>
      <c r="K10" s="4"/>
      <c r="L10" s="4"/>
      <c r="M10" s="4"/>
      <c r="N10" s="3"/>
      <c r="R10" s="4"/>
      <c r="S10" s="4"/>
      <c r="T10" s="4"/>
      <c r="U10" s="4"/>
      <c r="V10" s="4"/>
      <c r="W10" s="4"/>
      <c r="X10" s="4"/>
      <c r="Y10" s="4"/>
      <c r="Z10" s="4"/>
      <c r="AA10" s="3"/>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row>
    <row r="11" spans="2:125" s="1" customFormat="1" ht="15" hidden="1" customHeight="1" x14ac:dyDescent="0.15">
      <c r="B11" s="15"/>
      <c r="C11" s="16"/>
      <c r="D11" s="5"/>
      <c r="E11" s="12"/>
      <c r="F11" s="4"/>
      <c r="G11" s="4"/>
      <c r="H11" s="4"/>
      <c r="I11" s="4"/>
      <c r="J11" s="4"/>
      <c r="K11" s="4"/>
      <c r="L11" s="4"/>
      <c r="M11" s="4"/>
      <c r="N11" s="6"/>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row>
    <row r="12" spans="2:125" s="1" customFormat="1" ht="15" hidden="1" customHeight="1" x14ac:dyDescent="0.15">
      <c r="B12" s="15"/>
      <c r="C12" s="16"/>
      <c r="D12" s="5"/>
      <c r="E12" s="12"/>
      <c r="F12" s="4"/>
      <c r="G12" s="4"/>
      <c r="H12" s="4"/>
      <c r="I12" s="4"/>
      <c r="J12" s="4"/>
      <c r="K12" s="4"/>
      <c r="L12" s="4"/>
      <c r="M12" s="4"/>
      <c r="N12" s="6"/>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row>
    <row r="13" spans="2:125" s="1" customFormat="1" ht="15" hidden="1" customHeight="1" x14ac:dyDescent="0.15">
      <c r="B13" s="15"/>
      <c r="C13" s="16"/>
      <c r="D13" s="5"/>
      <c r="E13" s="12"/>
      <c r="F13" s="4"/>
      <c r="G13" s="4"/>
      <c r="H13" s="4"/>
      <c r="I13" s="4"/>
      <c r="J13" s="4"/>
      <c r="K13" s="4"/>
      <c r="L13" s="4"/>
      <c r="M13" s="4"/>
      <c r="N13" s="6"/>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row>
    <row r="14" spans="2:125" s="1" customFormat="1" ht="15" customHeight="1" x14ac:dyDescent="0.15">
      <c r="B14" s="15"/>
      <c r="C14" s="16"/>
      <c r="D14" s="5"/>
      <c r="E14" s="12"/>
      <c r="F14" s="4"/>
      <c r="G14" s="4"/>
      <c r="H14" s="4"/>
      <c r="I14" s="4"/>
      <c r="J14" s="4"/>
      <c r="K14" s="4"/>
      <c r="L14" s="4"/>
      <c r="M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row>
    <row r="15" spans="2:125" s="1" customFormat="1" ht="15" customHeight="1" x14ac:dyDescent="0.15">
      <c r="B15" s="15"/>
      <c r="C15" s="16"/>
      <c r="D15" s="5"/>
      <c r="E15" s="12"/>
      <c r="F15" s="4"/>
      <c r="G15" s="4"/>
      <c r="H15" s="4"/>
      <c r="I15" s="4"/>
      <c r="J15" s="4"/>
      <c r="K15" s="4"/>
      <c r="L15" s="4"/>
      <c r="M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row>
    <row r="16" spans="2:125" s="1" customFormat="1" ht="15" customHeight="1" x14ac:dyDescent="0.15">
      <c r="B16" s="15"/>
      <c r="C16" s="16"/>
      <c r="D16" s="5"/>
      <c r="E16" s="12"/>
      <c r="F16" s="4"/>
      <c r="G16" s="4"/>
      <c r="H16" s="4"/>
      <c r="I16" s="4"/>
      <c r="J16" s="4"/>
      <c r="K16" s="4"/>
      <c r="L16" s="4"/>
      <c r="M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row>
    <row r="17" spans="2:125" s="1" customFormat="1" ht="15" customHeight="1" x14ac:dyDescent="0.15">
      <c r="B17" s="15"/>
      <c r="C17" s="16"/>
      <c r="D17" s="5"/>
      <c r="E17" s="12"/>
      <c r="F17" s="4"/>
      <c r="G17" s="4"/>
      <c r="H17" s="4"/>
      <c r="I17" s="4"/>
      <c r="J17" s="4"/>
      <c r="K17" s="4"/>
      <c r="L17" s="4"/>
      <c r="M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row>
    <row r="18" spans="2:125" s="1" customFormat="1" ht="15" customHeight="1" x14ac:dyDescent="0.15">
      <c r="B18" s="15"/>
      <c r="C18" s="16"/>
      <c r="D18" s="5"/>
      <c r="E18" s="12"/>
      <c r="F18" s="4"/>
      <c r="G18" s="4"/>
      <c r="H18" s="4"/>
      <c r="I18" s="4"/>
      <c r="J18" s="4"/>
      <c r="K18" s="4"/>
      <c r="L18" s="4"/>
      <c r="M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row>
    <row r="19" spans="2:125" s="1" customFormat="1" ht="15" customHeight="1" x14ac:dyDescent="0.15">
      <c r="B19" s="15"/>
      <c r="C19" s="16"/>
      <c r="D19" s="5"/>
      <c r="E19" s="12"/>
      <c r="F19" s="4"/>
      <c r="G19" s="4"/>
      <c r="H19" s="4"/>
      <c r="I19" s="4"/>
      <c r="J19" s="4"/>
      <c r="K19" s="4"/>
      <c r="L19" s="4"/>
      <c r="M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row>
    <row r="20" spans="2:125" s="1" customFormat="1" ht="15" customHeight="1" x14ac:dyDescent="0.15">
      <c r="B20" s="15"/>
      <c r="C20" s="16"/>
      <c r="D20" s="5"/>
      <c r="E20" s="12"/>
      <c r="F20" s="4"/>
      <c r="G20" s="4"/>
      <c r="H20" s="4"/>
      <c r="I20" s="4"/>
      <c r="J20" s="4"/>
      <c r="K20" s="4"/>
      <c r="L20" s="4"/>
      <c r="M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row>
    <row r="21" spans="2:125" s="1" customFormat="1" ht="15" customHeight="1" x14ac:dyDescent="0.15">
      <c r="B21" s="15"/>
      <c r="C21" s="16"/>
      <c r="D21" s="5"/>
      <c r="E21" s="12"/>
      <c r="F21" s="4"/>
      <c r="G21" s="4"/>
      <c r="H21" s="4"/>
      <c r="I21" s="4"/>
      <c r="J21" s="4"/>
      <c r="K21" s="4"/>
      <c r="L21" s="4"/>
      <c r="M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row>
    <row r="22" spans="2:125" s="1" customFormat="1" ht="15" customHeight="1" x14ac:dyDescent="0.15">
      <c r="B22" s="15"/>
      <c r="C22" s="16"/>
      <c r="D22" s="5"/>
      <c r="E22" s="12"/>
      <c r="F22" s="4"/>
      <c r="G22" s="4"/>
      <c r="H22" s="4"/>
      <c r="I22" s="4"/>
      <c r="J22" s="4"/>
      <c r="K22" s="4"/>
      <c r="L22" s="4"/>
      <c r="M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row>
    <row r="23" spans="2:125" s="1" customFormat="1" ht="15" customHeight="1" x14ac:dyDescent="0.15">
      <c r="B23" s="15"/>
      <c r="C23" s="16"/>
      <c r="D23" s="5"/>
      <c r="E23" s="12"/>
      <c r="F23" s="4"/>
      <c r="G23" s="4"/>
      <c r="H23" s="4"/>
      <c r="I23" s="4"/>
      <c r="J23" s="4"/>
      <c r="K23" s="4"/>
      <c r="L23" s="4"/>
      <c r="M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row>
    <row r="24" spans="2:125" s="1" customFormat="1" ht="15" customHeight="1" x14ac:dyDescent="0.15">
      <c r="B24" s="15"/>
      <c r="C24" s="16"/>
      <c r="D24" s="5"/>
      <c r="E24" s="12"/>
      <c r="F24" s="4"/>
      <c r="G24" s="4"/>
      <c r="H24" s="4"/>
      <c r="I24" s="4"/>
      <c r="J24" s="4"/>
      <c r="K24" s="4"/>
      <c r="L24" s="4"/>
      <c r="M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row>
    <row r="25" spans="2:125" s="1" customFormat="1" ht="15" customHeight="1" x14ac:dyDescent="0.15">
      <c r="B25" s="15"/>
      <c r="C25" s="16"/>
      <c r="D25" s="5"/>
      <c r="E25" s="12"/>
      <c r="F25" s="4"/>
      <c r="G25" s="4"/>
      <c r="H25" s="4"/>
      <c r="I25" s="4"/>
      <c r="J25" s="4"/>
      <c r="K25" s="4"/>
      <c r="L25" s="4"/>
      <c r="M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row>
    <row r="26" spans="2:125" s="1" customFormat="1" ht="15" customHeight="1" x14ac:dyDescent="0.15">
      <c r="B26" s="15"/>
      <c r="C26" s="16"/>
      <c r="D26" s="5"/>
      <c r="E26" s="12"/>
      <c r="F26" s="4"/>
      <c r="G26" s="4"/>
      <c r="H26" s="4"/>
      <c r="I26" s="4"/>
      <c r="J26" s="4"/>
      <c r="K26" s="4"/>
      <c r="L26" s="4"/>
      <c r="M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row>
    <row r="27" spans="2:125" s="1" customFormat="1" ht="15" customHeight="1" x14ac:dyDescent="0.15">
      <c r="B27" s="20"/>
      <c r="C27" s="20"/>
      <c r="D27" s="47"/>
      <c r="E27" s="34"/>
      <c r="F27" s="10"/>
      <c r="G27" s="10"/>
      <c r="H27" s="10"/>
      <c r="I27" s="10"/>
      <c r="J27" s="10"/>
      <c r="K27" s="10"/>
      <c r="L27" s="4"/>
      <c r="M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row>
    <row r="28" spans="2:125" s="4" customFormat="1" ht="129.94999999999999" customHeight="1" x14ac:dyDescent="0.15">
      <c r="B28" s="20"/>
      <c r="C28" s="20"/>
      <c r="D28" s="47"/>
      <c r="E28" s="21"/>
      <c r="F28" s="22" t="s">
        <v>80</v>
      </c>
      <c r="G28" s="23" t="s">
        <v>81</v>
      </c>
      <c r="H28" s="23" t="s">
        <v>82</v>
      </c>
      <c r="I28" s="23" t="s">
        <v>83</v>
      </c>
      <c r="J28" s="23" t="s">
        <v>84</v>
      </c>
      <c r="K28" s="24" t="s">
        <v>22</v>
      </c>
      <c r="L28" s="17"/>
      <c r="M28" s="17"/>
      <c r="N28" s="1"/>
      <c r="O28" s="9"/>
      <c r="P28" s="9"/>
      <c r="Q28" s="9"/>
      <c r="AB28" s="17"/>
      <c r="AC28" s="17"/>
      <c r="AD28" s="17"/>
      <c r="AE28" s="17"/>
      <c r="AF28" s="17"/>
      <c r="AG28" s="17"/>
    </row>
    <row r="29" spans="2:125" s="3" customFormat="1" ht="20.100000000000001" customHeight="1" x14ac:dyDescent="0.15">
      <c r="B29" s="20"/>
      <c r="C29" s="20"/>
      <c r="D29" s="47"/>
      <c r="E29" s="11" t="s">
        <v>0</v>
      </c>
      <c r="F29" s="25"/>
      <c r="G29" s="26"/>
      <c r="H29" s="26"/>
      <c r="I29" s="26"/>
      <c r="J29" s="26"/>
      <c r="K29" s="27"/>
      <c r="L29" s="18"/>
      <c r="M29" s="18"/>
      <c r="N29" s="1"/>
      <c r="R29" s="72" t="s">
        <v>0</v>
      </c>
      <c r="Z29" s="12"/>
      <c r="AA29" s="4"/>
      <c r="AB29" s="14" t="s">
        <v>1</v>
      </c>
      <c r="AC29" s="18"/>
      <c r="AD29" s="18"/>
      <c r="AE29" s="18"/>
      <c r="AF29" s="18"/>
      <c r="AG29" s="18"/>
    </row>
    <row r="30" spans="2:125" s="1" customFormat="1" ht="22.5" customHeight="1" x14ac:dyDescent="0.15">
      <c r="B30" s="125" t="s">
        <v>10</v>
      </c>
      <c r="C30" s="126"/>
      <c r="D30" s="126"/>
      <c r="E30" s="38">
        <v>423</v>
      </c>
      <c r="F30" s="35">
        <v>49.645390070921984</v>
      </c>
      <c r="G30" s="32">
        <v>14.893617021276595</v>
      </c>
      <c r="H30" s="32">
        <v>9.2198581560283674</v>
      </c>
      <c r="I30" s="32">
        <v>25.295508274231675</v>
      </c>
      <c r="J30" s="32">
        <v>0.94562647754137119</v>
      </c>
      <c r="K30" s="33">
        <v>0</v>
      </c>
      <c r="L30" s="19"/>
      <c r="M30" s="19"/>
      <c r="O30" s="125" t="s">
        <v>10</v>
      </c>
      <c r="P30" s="126"/>
      <c r="Q30" s="126"/>
      <c r="R30" s="38">
        <f t="shared" ref="R30:R33" si="0">IF(LEN(E30)=0,"",E30)</f>
        <v>423</v>
      </c>
      <c r="S30" s="78"/>
      <c r="T30" s="79"/>
      <c r="U30" s="79"/>
      <c r="V30" s="79"/>
      <c r="W30" s="79"/>
      <c r="X30" s="79"/>
      <c r="Y30" s="79"/>
      <c r="Z30" s="79"/>
      <c r="AA30" s="80"/>
      <c r="AB30" s="81"/>
      <c r="AC30" s="8"/>
      <c r="AD30" s="8"/>
      <c r="AE30" s="8"/>
      <c r="AF30" s="8"/>
      <c r="AG30" s="8"/>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row>
    <row r="31" spans="2:125" s="1" customFormat="1" ht="22.5" customHeight="1" x14ac:dyDescent="0.15">
      <c r="B31" s="127" t="s">
        <v>11</v>
      </c>
      <c r="C31" s="43" t="s">
        <v>12</v>
      </c>
      <c r="D31" s="44"/>
      <c r="E31" s="39">
        <v>180</v>
      </c>
      <c r="F31" s="65">
        <v>76.111111111111114</v>
      </c>
      <c r="G31" s="53">
        <v>2.7777777777777777</v>
      </c>
      <c r="H31" s="28">
        <v>5.5555555555555554</v>
      </c>
      <c r="I31" s="57">
        <v>15.555555555555555</v>
      </c>
      <c r="J31" s="28">
        <v>0</v>
      </c>
      <c r="K31" s="29">
        <v>0</v>
      </c>
      <c r="L31" s="19"/>
      <c r="M31" s="19"/>
      <c r="N31" s="4"/>
      <c r="O31" s="127" t="s">
        <v>11</v>
      </c>
      <c r="P31" s="43" t="s">
        <v>12</v>
      </c>
      <c r="Q31" s="44"/>
      <c r="R31" s="39">
        <f t="shared" si="0"/>
        <v>180</v>
      </c>
      <c r="S31" s="73"/>
      <c r="T31" s="7"/>
      <c r="U31" s="7"/>
      <c r="V31" s="7"/>
      <c r="W31" s="7"/>
      <c r="X31" s="7"/>
      <c r="Y31" s="7"/>
      <c r="Z31" s="7"/>
      <c r="AA31" s="4"/>
      <c r="AB31" s="74"/>
      <c r="AC31" s="8"/>
      <c r="AD31" s="8"/>
      <c r="AE31" s="8"/>
      <c r="AF31" s="8"/>
      <c r="AG31" s="8"/>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row>
    <row r="32" spans="2:125" s="1" customFormat="1" ht="22.5" customHeight="1" x14ac:dyDescent="0.15">
      <c r="B32" s="128"/>
      <c r="C32" s="41" t="s">
        <v>13</v>
      </c>
      <c r="D32" s="45"/>
      <c r="E32" s="39">
        <v>82</v>
      </c>
      <c r="F32" s="63">
        <v>42.68292682926829</v>
      </c>
      <c r="G32" s="28">
        <v>14.634146341463413</v>
      </c>
      <c r="H32" s="28">
        <v>12.195121951219512</v>
      </c>
      <c r="I32" s="28">
        <v>29.268292682926827</v>
      </c>
      <c r="J32" s="28">
        <v>1.2195121951219512</v>
      </c>
      <c r="K32" s="29">
        <v>0</v>
      </c>
      <c r="L32" s="19"/>
      <c r="M32" s="19"/>
      <c r="N32" s="4"/>
      <c r="O32" s="128"/>
      <c r="P32" s="41" t="s">
        <v>13</v>
      </c>
      <c r="Q32" s="45"/>
      <c r="R32" s="39">
        <f t="shared" si="0"/>
        <v>82</v>
      </c>
      <c r="S32" s="73"/>
      <c r="T32" s="7"/>
      <c r="U32" s="7"/>
      <c r="V32" s="7"/>
      <c r="W32" s="7"/>
      <c r="X32" s="7"/>
      <c r="Y32" s="7"/>
      <c r="Z32" s="7"/>
      <c r="AA32" s="4"/>
      <c r="AB32" s="74"/>
      <c r="AC32" s="8"/>
      <c r="AD32" s="8"/>
      <c r="AE32" s="8"/>
      <c r="AF32" s="8"/>
      <c r="AG32" s="8"/>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row>
    <row r="33" spans="2:125" s="1" customFormat="1" ht="22.5" customHeight="1" x14ac:dyDescent="0.15">
      <c r="B33" s="129"/>
      <c r="C33" s="42" t="s">
        <v>14</v>
      </c>
      <c r="D33" s="46"/>
      <c r="E33" s="40">
        <v>138</v>
      </c>
      <c r="F33" s="52">
        <v>19.565217391304348</v>
      </c>
      <c r="G33" s="50">
        <v>32.608695652173914</v>
      </c>
      <c r="H33" s="30">
        <v>11.594202898550725</v>
      </c>
      <c r="I33" s="56">
        <v>34.057971014492757</v>
      </c>
      <c r="J33" s="30">
        <v>2.1739130434782608</v>
      </c>
      <c r="K33" s="31">
        <v>0</v>
      </c>
      <c r="L33" s="4"/>
      <c r="M33" s="4"/>
      <c r="O33" s="129"/>
      <c r="P33" s="42" t="s">
        <v>14</v>
      </c>
      <c r="Q33" s="46"/>
      <c r="R33" s="40">
        <f t="shared" si="0"/>
        <v>138</v>
      </c>
      <c r="S33" s="75"/>
      <c r="T33" s="76"/>
      <c r="U33" s="76"/>
      <c r="V33" s="76"/>
      <c r="W33" s="76"/>
      <c r="X33" s="76"/>
      <c r="Y33" s="76"/>
      <c r="Z33" s="76"/>
      <c r="AA33" s="76"/>
      <c r="AB33" s="77"/>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row>
    <row r="34" spans="2:125" s="122" customFormat="1" ht="22.5" customHeight="1" x14ac:dyDescent="0.15">
      <c r="B34" s="116"/>
      <c r="C34" s="117"/>
      <c r="D34" s="118"/>
      <c r="E34" s="119"/>
      <c r="F34" s="120"/>
      <c r="G34" s="120"/>
      <c r="H34" s="120"/>
      <c r="I34" s="120"/>
      <c r="J34" s="120"/>
      <c r="K34" s="120"/>
      <c r="L34" s="121"/>
      <c r="M34" s="121"/>
      <c r="O34" s="116"/>
      <c r="P34" s="117"/>
      <c r="Q34" s="118"/>
      <c r="R34" s="119"/>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row>
    <row r="35" spans="2:125" ht="22.5" customHeight="1" x14ac:dyDescent="0.15">
      <c r="D35" s="82" t="str">
        <f t="shared" ref="D35:I35" si="1">F28</f>
        <v>大学・大学院卒</v>
      </c>
      <c r="E35" s="82" t="str">
        <f t="shared" si="1"/>
        <v>短大・高専卒</v>
      </c>
      <c r="F35" s="82" t="str">
        <f t="shared" si="1"/>
        <v>専門・各種学校卒</v>
      </c>
      <c r="G35" s="82" t="str">
        <f t="shared" si="1"/>
        <v>高校卒</v>
      </c>
      <c r="H35" s="82" t="str">
        <f t="shared" si="1"/>
        <v>中学卒</v>
      </c>
      <c r="I35" s="82" t="str">
        <f t="shared" si="1"/>
        <v>その他</v>
      </c>
      <c r="J35" s="82" t="s">
        <v>323</v>
      </c>
      <c r="K35" s="82"/>
    </row>
    <row r="36" spans="2:125" ht="22.5" customHeight="1" x14ac:dyDescent="0.15">
      <c r="C36" t="str">
        <f>C31 &amp; "(n=" &amp; E31 &amp; ")"</f>
        <v>男性・管理職/総合職(n=180)</v>
      </c>
      <c r="D36" s="83">
        <f t="shared" ref="D36:I38" si="2">F31</f>
        <v>76.111111111111114</v>
      </c>
      <c r="E36" s="83">
        <f t="shared" si="2"/>
        <v>2.7777777777777777</v>
      </c>
      <c r="F36" s="83">
        <f t="shared" si="2"/>
        <v>5.5555555555555554</v>
      </c>
      <c r="G36" s="83">
        <f t="shared" si="2"/>
        <v>15.555555555555555</v>
      </c>
      <c r="H36" s="83">
        <f t="shared" si="2"/>
        <v>0</v>
      </c>
      <c r="I36" s="83">
        <f t="shared" si="2"/>
        <v>0</v>
      </c>
      <c r="J36" s="83">
        <f>SUM(D36:I36)</f>
        <v>100</v>
      </c>
      <c r="K36" s="83"/>
    </row>
    <row r="37" spans="2:125" ht="22.5" customHeight="1" x14ac:dyDescent="0.15">
      <c r="C37" t="str">
        <f>C32 &amp; "(n=" &amp; E32 &amp; ")"</f>
        <v>女性・管理職/総合職(n=82)</v>
      </c>
      <c r="D37" s="83">
        <f t="shared" si="2"/>
        <v>42.68292682926829</v>
      </c>
      <c r="E37" s="83">
        <f t="shared" si="2"/>
        <v>14.634146341463413</v>
      </c>
      <c r="F37" s="83">
        <f t="shared" si="2"/>
        <v>12.195121951219512</v>
      </c>
      <c r="G37" s="83">
        <f t="shared" si="2"/>
        <v>29.268292682926827</v>
      </c>
      <c r="H37" s="83">
        <f t="shared" si="2"/>
        <v>1.2195121951219512</v>
      </c>
      <c r="I37" s="83">
        <f t="shared" si="2"/>
        <v>0</v>
      </c>
      <c r="J37" s="83">
        <f t="shared" ref="J37:J39" si="3">SUM(D37:I37)</f>
        <v>99.999999999999986</v>
      </c>
      <c r="K37" s="83"/>
    </row>
    <row r="38" spans="2:125" ht="22.5" customHeight="1" x14ac:dyDescent="0.15">
      <c r="C38" t="str">
        <f>C33 &amp; "(n=" &amp; E33 &amp; ")"</f>
        <v>女性・一般職(n=138)</v>
      </c>
      <c r="D38" s="83">
        <f t="shared" si="2"/>
        <v>19.565217391304348</v>
      </c>
      <c r="E38" s="83">
        <f t="shared" si="2"/>
        <v>32.608695652173914</v>
      </c>
      <c r="F38" s="83">
        <f t="shared" si="2"/>
        <v>11.594202898550725</v>
      </c>
      <c r="G38" s="83">
        <f t="shared" si="2"/>
        <v>34.057971014492757</v>
      </c>
      <c r="H38" s="83">
        <f t="shared" si="2"/>
        <v>2.1739130434782608</v>
      </c>
      <c r="I38" s="83">
        <f t="shared" si="2"/>
        <v>0</v>
      </c>
      <c r="J38" s="83">
        <f t="shared" si="3"/>
        <v>100.00000000000001</v>
      </c>
      <c r="K38" s="83"/>
    </row>
    <row r="39" spans="2:125" ht="22.5" customHeight="1" x14ac:dyDescent="0.15">
      <c r="C39" t="str">
        <f>B30 &amp; "(n=" &amp; E30 &amp; ")"</f>
        <v>全体(n=423)</v>
      </c>
      <c r="D39" s="83">
        <f>F30</f>
        <v>49.645390070921984</v>
      </c>
      <c r="E39" s="83">
        <f t="shared" ref="E39:I39" si="4">G30</f>
        <v>14.893617021276595</v>
      </c>
      <c r="F39" s="83">
        <f t="shared" si="4"/>
        <v>9.2198581560283674</v>
      </c>
      <c r="G39" s="83">
        <f t="shared" si="4"/>
        <v>25.295508274231675</v>
      </c>
      <c r="H39" s="83">
        <f t="shared" si="4"/>
        <v>0.94562647754137119</v>
      </c>
      <c r="I39" s="83">
        <f t="shared" si="4"/>
        <v>0</v>
      </c>
      <c r="J39" s="83">
        <f t="shared" si="3"/>
        <v>99.999999999999986</v>
      </c>
      <c r="K39" s="83"/>
    </row>
    <row r="40" spans="2:125" ht="22.5" customHeight="1" x14ac:dyDescent="0.15"/>
    <row r="41" spans="2:125" ht="22.5" customHeight="1" x14ac:dyDescent="0.15"/>
    <row r="42" spans="2:125" ht="22.5" customHeight="1" x14ac:dyDescent="0.15"/>
    <row r="43" spans="2:125" ht="22.5" customHeight="1" x14ac:dyDescent="0.15"/>
    <row r="44" spans="2:125" ht="22.5" customHeight="1" x14ac:dyDescent="0.15"/>
    <row r="45" spans="2:125" ht="22.5" customHeight="1" x14ac:dyDescent="0.15"/>
    <row r="46" spans="2:125" ht="22.5" customHeight="1" x14ac:dyDescent="0.15"/>
    <row r="47" spans="2:125" ht="22.5" customHeight="1" x14ac:dyDescent="0.15"/>
    <row r="48" spans="2:125" ht="22.5" customHeight="1" x14ac:dyDescent="0.15"/>
    <row r="49" ht="22.5" customHeight="1" x14ac:dyDescent="0.15"/>
    <row r="50" ht="22.5" customHeight="1" x14ac:dyDescent="0.15"/>
    <row r="51" ht="22.5" customHeight="1" x14ac:dyDescent="0.15"/>
  </sheetData>
  <mergeCells count="4">
    <mergeCell ref="B30:D30"/>
    <mergeCell ref="B31:B33"/>
    <mergeCell ref="O30:Q30"/>
    <mergeCell ref="O31:O33"/>
  </mergeCells>
  <phoneticPr fontId="5"/>
  <conditionalFormatting sqref="AB28:AG28 C31:C32 F28:M28">
    <cfRule type="cellIs" dxfId="149" priority="2" stopIfTrue="1" operator="equal">
      <formula>"."</formula>
    </cfRule>
  </conditionalFormatting>
  <conditionalFormatting sqref="P31:P32">
    <cfRule type="cellIs" dxfId="14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1"/>
  <sheetViews>
    <sheetView topLeftCell="B29" zoomScaleNormal="100" workbookViewId="0">
      <selection activeCell="B34" sqref="A34:XFD34"/>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hidden="1"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hidden="1"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7"/>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7"/>
      <c r="E28" s="21"/>
      <c r="F28" s="22" t="s">
        <v>85</v>
      </c>
      <c r="G28" s="24" t="s">
        <v>86</v>
      </c>
      <c r="H28" s="17"/>
      <c r="I28" s="17"/>
      <c r="J28" s="1"/>
      <c r="K28" s="9"/>
      <c r="L28" s="9"/>
      <c r="M28" s="9"/>
      <c r="X28" s="17"/>
      <c r="Y28" s="17"/>
      <c r="Z28" s="17"/>
      <c r="AA28" s="17"/>
      <c r="AB28" s="17"/>
      <c r="AC28" s="17"/>
    </row>
    <row r="29" spans="2:121" s="3" customFormat="1" ht="20.100000000000001" customHeight="1" x14ac:dyDescent="0.15">
      <c r="B29" s="20"/>
      <c r="C29" s="20"/>
      <c r="D29" s="47"/>
      <c r="E29" s="11" t="s">
        <v>0</v>
      </c>
      <c r="F29" s="25"/>
      <c r="G29" s="27"/>
      <c r="H29" s="18"/>
      <c r="I29" s="18"/>
      <c r="J29" s="1"/>
      <c r="N29" s="72" t="s">
        <v>0</v>
      </c>
      <c r="V29" s="12"/>
      <c r="W29" s="4"/>
      <c r="X29" s="14" t="s">
        <v>1</v>
      </c>
      <c r="Y29" s="18"/>
      <c r="Z29" s="18"/>
      <c r="AA29" s="18"/>
      <c r="AB29" s="18"/>
      <c r="AC29" s="18"/>
    </row>
    <row r="30" spans="2:121" s="1" customFormat="1" ht="22.5" customHeight="1" x14ac:dyDescent="0.15">
      <c r="B30" s="125" t="s">
        <v>10</v>
      </c>
      <c r="C30" s="126"/>
      <c r="D30" s="126"/>
      <c r="E30" s="38">
        <v>423</v>
      </c>
      <c r="F30" s="35">
        <v>75.177304964539005</v>
      </c>
      <c r="G30" s="33">
        <v>24.822695035460992</v>
      </c>
      <c r="H30" s="19"/>
      <c r="I30" s="19"/>
      <c r="K30" s="125" t="s">
        <v>10</v>
      </c>
      <c r="L30" s="126"/>
      <c r="M30" s="126"/>
      <c r="N30" s="38">
        <f t="shared" ref="N30:N33" si="0">IF(LEN(E30)=0,"",E30)</f>
        <v>423</v>
      </c>
      <c r="O30" s="78"/>
      <c r="P30" s="79"/>
      <c r="Q30" s="79"/>
      <c r="R30" s="79"/>
      <c r="S30" s="79"/>
      <c r="T30" s="79"/>
      <c r="U30" s="79"/>
      <c r="V30" s="79"/>
      <c r="W30" s="80"/>
      <c r="X30" s="81"/>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27" t="s">
        <v>11</v>
      </c>
      <c r="C31" s="43" t="s">
        <v>12</v>
      </c>
      <c r="D31" s="44"/>
      <c r="E31" s="39">
        <v>180</v>
      </c>
      <c r="F31" s="65">
        <v>91.111111111111114</v>
      </c>
      <c r="G31" s="59">
        <v>8.8888888888888893</v>
      </c>
      <c r="H31" s="19"/>
      <c r="I31" s="19"/>
      <c r="J31" s="4"/>
      <c r="K31" s="127" t="s">
        <v>11</v>
      </c>
      <c r="L31" s="43" t="s">
        <v>12</v>
      </c>
      <c r="M31" s="44"/>
      <c r="N31" s="39">
        <f t="shared" si="0"/>
        <v>180</v>
      </c>
      <c r="O31" s="73"/>
      <c r="P31" s="7"/>
      <c r="Q31" s="7"/>
      <c r="R31" s="7"/>
      <c r="S31" s="7"/>
      <c r="T31" s="7"/>
      <c r="U31" s="7"/>
      <c r="V31" s="7"/>
      <c r="W31" s="4"/>
      <c r="X31" s="74"/>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28"/>
      <c r="C32" s="41" t="s">
        <v>13</v>
      </c>
      <c r="D32" s="45"/>
      <c r="E32" s="39">
        <v>82</v>
      </c>
      <c r="F32" s="67">
        <v>56.09756097560976</v>
      </c>
      <c r="G32" s="55">
        <v>43.902439024390247</v>
      </c>
      <c r="H32" s="19"/>
      <c r="I32" s="19"/>
      <c r="J32" s="4"/>
      <c r="K32" s="128"/>
      <c r="L32" s="41" t="s">
        <v>13</v>
      </c>
      <c r="M32" s="45"/>
      <c r="N32" s="39">
        <f t="shared" si="0"/>
        <v>82</v>
      </c>
      <c r="O32" s="73"/>
      <c r="P32" s="7"/>
      <c r="Q32" s="7"/>
      <c r="R32" s="7"/>
      <c r="S32" s="7"/>
      <c r="T32" s="7"/>
      <c r="U32" s="7"/>
      <c r="V32" s="7"/>
      <c r="W32" s="4"/>
      <c r="X32" s="74"/>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2:121" s="1" customFormat="1" ht="22.5" customHeight="1" x14ac:dyDescent="0.15">
      <c r="B33" s="129"/>
      <c r="C33" s="42" t="s">
        <v>14</v>
      </c>
      <c r="D33" s="46"/>
      <c r="E33" s="40">
        <v>138</v>
      </c>
      <c r="F33" s="52">
        <v>63.04347826086957</v>
      </c>
      <c r="G33" s="69">
        <v>36.95652173913043</v>
      </c>
      <c r="H33" s="4"/>
      <c r="I33" s="4"/>
      <c r="K33" s="129"/>
      <c r="L33" s="42" t="s">
        <v>14</v>
      </c>
      <c r="M33" s="46"/>
      <c r="N33" s="40">
        <f t="shared" si="0"/>
        <v>138</v>
      </c>
      <c r="O33" s="75"/>
      <c r="P33" s="76"/>
      <c r="Q33" s="76"/>
      <c r="R33" s="76"/>
      <c r="S33" s="76"/>
      <c r="T33" s="76"/>
      <c r="U33" s="76"/>
      <c r="V33" s="76"/>
      <c r="W33" s="76"/>
      <c r="X33" s="77"/>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row>
    <row r="34" spans="2:121" s="122" customFormat="1" ht="22.5" customHeight="1" x14ac:dyDescent="0.15">
      <c r="B34" s="116"/>
      <c r="C34" s="117"/>
      <c r="D34" s="118"/>
      <c r="E34" s="119"/>
      <c r="F34" s="120"/>
      <c r="G34" s="120"/>
      <c r="H34" s="121"/>
      <c r="I34" s="121"/>
      <c r="K34" s="116"/>
      <c r="L34" s="117"/>
      <c r="M34" s="118"/>
      <c r="N34" s="119"/>
      <c r="O34" s="121"/>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row>
    <row r="35" spans="2:121" ht="22.5" customHeight="1" x14ac:dyDescent="0.15">
      <c r="D35" s="82" t="str">
        <f>F28</f>
        <v>いる</v>
      </c>
      <c r="E35" s="82" t="str">
        <f>G28</f>
        <v>いない</v>
      </c>
      <c r="F35" s="82" t="s">
        <v>323</v>
      </c>
      <c r="G35" s="82"/>
      <c r="H35" s="82"/>
      <c r="I35" s="82"/>
      <c r="J35" s="82"/>
      <c r="K35" s="82"/>
    </row>
    <row r="36" spans="2:121" ht="22.5" customHeight="1" x14ac:dyDescent="0.15">
      <c r="C36" t="str">
        <f>C31 &amp; "(n=" &amp; E31 &amp; ")"</f>
        <v>男性・管理職/総合職(n=180)</v>
      </c>
      <c r="D36" s="83">
        <f t="shared" ref="D36:E38" si="1">F31</f>
        <v>91.111111111111114</v>
      </c>
      <c r="E36" s="83">
        <f t="shared" si="1"/>
        <v>8.8888888888888893</v>
      </c>
      <c r="F36" s="83">
        <f>SUM(D36:E36)</f>
        <v>100</v>
      </c>
      <c r="G36" s="83"/>
      <c r="H36" s="83"/>
      <c r="I36" s="83"/>
      <c r="J36" s="83"/>
      <c r="K36" s="83"/>
    </row>
    <row r="37" spans="2:121" ht="22.5" customHeight="1" x14ac:dyDescent="0.15">
      <c r="C37" t="str">
        <f>C32 &amp; "(n=" &amp; E32 &amp; ")"</f>
        <v>女性・管理職/総合職(n=82)</v>
      </c>
      <c r="D37" s="83">
        <f t="shared" si="1"/>
        <v>56.09756097560976</v>
      </c>
      <c r="E37" s="83">
        <f t="shared" si="1"/>
        <v>43.902439024390247</v>
      </c>
      <c r="F37" s="83">
        <f t="shared" ref="F37:F39" si="2">SUM(D37:E37)</f>
        <v>100</v>
      </c>
      <c r="G37" s="83"/>
      <c r="H37" s="83"/>
      <c r="I37" s="83"/>
      <c r="J37" s="83"/>
      <c r="K37" s="83"/>
    </row>
    <row r="38" spans="2:121" ht="22.5" customHeight="1" x14ac:dyDescent="0.15">
      <c r="C38" t="str">
        <f>C33 &amp; "(n=" &amp; E33 &amp; ")"</f>
        <v>女性・一般職(n=138)</v>
      </c>
      <c r="D38" s="83">
        <f t="shared" si="1"/>
        <v>63.04347826086957</v>
      </c>
      <c r="E38" s="83">
        <f t="shared" si="1"/>
        <v>36.95652173913043</v>
      </c>
      <c r="F38" s="83">
        <f t="shared" si="2"/>
        <v>100</v>
      </c>
      <c r="G38" s="83"/>
      <c r="H38" s="83"/>
      <c r="I38" s="83"/>
      <c r="J38" s="83"/>
      <c r="K38" s="83"/>
    </row>
    <row r="39" spans="2:121" ht="22.5" customHeight="1" x14ac:dyDescent="0.15">
      <c r="C39" t="str">
        <f>B30 &amp; "(n=" &amp; E30 &amp; ")"</f>
        <v>全体(n=423)</v>
      </c>
      <c r="D39" s="83">
        <f>F30</f>
        <v>75.177304964539005</v>
      </c>
      <c r="E39" s="83">
        <f t="shared" ref="E39" si="3">G30</f>
        <v>24.822695035460992</v>
      </c>
      <c r="F39" s="83">
        <f t="shared" si="2"/>
        <v>100</v>
      </c>
      <c r="G39" s="83"/>
      <c r="H39" s="83"/>
      <c r="I39" s="83"/>
      <c r="J39" s="83"/>
      <c r="K39" s="83"/>
    </row>
    <row r="40" spans="2:121" ht="22.5" customHeight="1" x14ac:dyDescent="0.15"/>
    <row r="41" spans="2:121" ht="22.5" customHeight="1" x14ac:dyDescent="0.15"/>
    <row r="42" spans="2:121" ht="22.5" customHeight="1" x14ac:dyDescent="0.15"/>
    <row r="43" spans="2:121" ht="22.5" customHeight="1" x14ac:dyDescent="0.15"/>
    <row r="44" spans="2:121" ht="22.5" customHeight="1" x14ac:dyDescent="0.15"/>
    <row r="45" spans="2:121" ht="22.5" customHeight="1" x14ac:dyDescent="0.15"/>
    <row r="46" spans="2:121" ht="22.5" customHeight="1" x14ac:dyDescent="0.15"/>
    <row r="47" spans="2:121" ht="22.5" customHeight="1" x14ac:dyDescent="0.15"/>
    <row r="48" spans="2:121" ht="22.5" customHeight="1" x14ac:dyDescent="0.15"/>
    <row r="49" ht="22.5" customHeight="1" x14ac:dyDescent="0.15"/>
    <row r="50" ht="22.5" customHeight="1" x14ac:dyDescent="0.15"/>
    <row r="51" ht="22.5" customHeight="1" x14ac:dyDescent="0.15"/>
  </sheetData>
  <mergeCells count="4">
    <mergeCell ref="B30:D30"/>
    <mergeCell ref="B31:B33"/>
    <mergeCell ref="K30:M30"/>
    <mergeCell ref="K31:K33"/>
  </mergeCells>
  <phoneticPr fontId="5"/>
  <conditionalFormatting sqref="X28:AC28 C31:C32 F28:I28">
    <cfRule type="cellIs" dxfId="147" priority="2" stopIfTrue="1" operator="equal">
      <formula>"."</formula>
    </cfRule>
  </conditionalFormatting>
  <conditionalFormatting sqref="L31:L32">
    <cfRule type="cellIs" dxfId="14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C28" zoomScaleNormal="100" workbookViewId="0">
      <selection activeCell="C34" sqref="A34:XFD34"/>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87</v>
      </c>
      <c r="G28" s="23" t="s">
        <v>88</v>
      </c>
      <c r="H28" s="24" t="s">
        <v>89</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318</v>
      </c>
      <c r="F30" s="35">
        <v>20.440251572327046</v>
      </c>
      <c r="G30" s="32">
        <v>42.138364779874216</v>
      </c>
      <c r="H30" s="33">
        <v>37.421383647798741</v>
      </c>
      <c r="I30" s="19"/>
      <c r="J30" s="19"/>
      <c r="L30" s="125" t="s">
        <v>10</v>
      </c>
      <c r="M30" s="126"/>
      <c r="N30" s="126"/>
      <c r="O30" s="38">
        <f t="shared" ref="O30:O33" si="0">IF(LEN(E30)=0,"",E30)</f>
        <v>318</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164</v>
      </c>
      <c r="F31" s="63">
        <v>13.414634146341465</v>
      </c>
      <c r="G31" s="28">
        <v>39.024390243902438</v>
      </c>
      <c r="H31" s="55">
        <v>47.560975609756099</v>
      </c>
      <c r="I31" s="19"/>
      <c r="J31" s="19"/>
      <c r="K31" s="4"/>
      <c r="L31" s="127" t="s">
        <v>11</v>
      </c>
      <c r="M31" s="43" t="s">
        <v>12</v>
      </c>
      <c r="N31" s="44"/>
      <c r="O31" s="39">
        <f t="shared" si="0"/>
        <v>164</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46</v>
      </c>
      <c r="F32" s="65">
        <v>34.782608695652172</v>
      </c>
      <c r="G32" s="57">
        <v>34.782608695652172</v>
      </c>
      <c r="H32" s="62">
        <v>30.434782608695656</v>
      </c>
      <c r="I32" s="19"/>
      <c r="J32" s="19"/>
      <c r="K32" s="4"/>
      <c r="L32" s="128"/>
      <c r="M32" s="41" t="s">
        <v>13</v>
      </c>
      <c r="N32" s="45"/>
      <c r="O32" s="39">
        <f t="shared" si="0"/>
        <v>46</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87</v>
      </c>
      <c r="F33" s="37">
        <v>25.287356321839084</v>
      </c>
      <c r="G33" s="56">
        <v>51.724137931034484</v>
      </c>
      <c r="H33" s="68">
        <v>22.988505747126435</v>
      </c>
      <c r="I33" s="4"/>
      <c r="J33" s="4"/>
      <c r="L33" s="129"/>
      <c r="M33" s="42" t="s">
        <v>14</v>
      </c>
      <c r="N33" s="46"/>
      <c r="O33" s="40">
        <f t="shared" si="0"/>
        <v>87</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22" customFormat="1" ht="22.5" customHeight="1" x14ac:dyDescent="0.15">
      <c r="B34" s="116"/>
      <c r="C34" s="117"/>
      <c r="D34" s="118"/>
      <c r="E34" s="119"/>
      <c r="F34" s="120"/>
      <c r="G34" s="120"/>
      <c r="H34" s="120"/>
      <c r="I34" s="121"/>
      <c r="J34" s="121"/>
      <c r="L34" s="116"/>
      <c r="M34" s="117"/>
      <c r="N34" s="118"/>
      <c r="O34" s="119"/>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row>
    <row r="35" spans="2:122" ht="22.5" customHeight="1" x14ac:dyDescent="0.15">
      <c r="D35" s="82" t="str">
        <f>F28</f>
        <v>正社員として働いている</v>
      </c>
      <c r="E35" s="82" t="str">
        <f>G28</f>
        <v>正社員以外として働いている</v>
      </c>
      <c r="F35" s="82" t="str">
        <f>H28</f>
        <v>今は働いていない</v>
      </c>
      <c r="G35" s="82" t="s">
        <v>323</v>
      </c>
      <c r="H35" s="82"/>
      <c r="I35" s="82"/>
      <c r="J35" s="82"/>
      <c r="K35" s="82"/>
    </row>
    <row r="36" spans="2:122" ht="22.5" customHeight="1" x14ac:dyDescent="0.15">
      <c r="C36" t="str">
        <f>C31 &amp; "(n=" &amp; E31 &amp; ")"</f>
        <v>男性・管理職/総合職(n=164)</v>
      </c>
      <c r="D36" s="83">
        <f t="shared" ref="D36:F38" si="1">F31</f>
        <v>13.414634146341465</v>
      </c>
      <c r="E36" s="83">
        <f t="shared" si="1"/>
        <v>39.024390243902438</v>
      </c>
      <c r="F36" s="83">
        <f t="shared" si="1"/>
        <v>47.560975609756099</v>
      </c>
      <c r="G36" s="83">
        <f>SUM(D36:F36)</f>
        <v>100</v>
      </c>
      <c r="H36" s="83"/>
      <c r="I36" s="83"/>
      <c r="J36" s="83"/>
      <c r="K36" s="83"/>
    </row>
    <row r="37" spans="2:122" ht="22.5" customHeight="1" x14ac:dyDescent="0.15">
      <c r="C37" t="str">
        <f>C32 &amp; "(n=" &amp; E32 &amp; ")"</f>
        <v>女性・管理職/総合職(n=46)</v>
      </c>
      <c r="D37" s="83">
        <f t="shared" si="1"/>
        <v>34.782608695652172</v>
      </c>
      <c r="E37" s="83">
        <f t="shared" si="1"/>
        <v>34.782608695652172</v>
      </c>
      <c r="F37" s="83">
        <f t="shared" si="1"/>
        <v>30.434782608695656</v>
      </c>
      <c r="G37" s="83">
        <f t="shared" ref="G37:G39" si="2">SUM(D37:F37)</f>
        <v>100</v>
      </c>
      <c r="H37" s="83"/>
      <c r="I37" s="83"/>
      <c r="J37" s="83"/>
      <c r="K37" s="83"/>
    </row>
    <row r="38" spans="2:122" ht="22.5" customHeight="1" x14ac:dyDescent="0.15">
      <c r="C38" t="str">
        <f>C33 &amp; "(n=" &amp; E33 &amp; ")"</f>
        <v>女性・一般職(n=87)</v>
      </c>
      <c r="D38" s="83">
        <f t="shared" si="1"/>
        <v>25.287356321839084</v>
      </c>
      <c r="E38" s="83">
        <f t="shared" si="1"/>
        <v>51.724137931034484</v>
      </c>
      <c r="F38" s="83">
        <f t="shared" si="1"/>
        <v>22.988505747126435</v>
      </c>
      <c r="G38" s="83">
        <f t="shared" si="2"/>
        <v>100.00000000000001</v>
      </c>
      <c r="H38" s="83"/>
      <c r="I38" s="83"/>
      <c r="J38" s="83"/>
      <c r="K38" s="83"/>
    </row>
    <row r="39" spans="2:122" ht="22.5" customHeight="1" x14ac:dyDescent="0.15">
      <c r="C39" t="str">
        <f>B30 &amp; "(n=" &amp; E30 &amp; ")"</f>
        <v>全体(n=318)</v>
      </c>
      <c r="D39" s="83">
        <f>F30</f>
        <v>20.440251572327046</v>
      </c>
      <c r="E39" s="83">
        <f t="shared" ref="E39:F39" si="3">G30</f>
        <v>42.138364779874216</v>
      </c>
      <c r="F39" s="83">
        <f t="shared" si="3"/>
        <v>37.421383647798741</v>
      </c>
      <c r="G39" s="83">
        <f t="shared" si="2"/>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145" priority="2" stopIfTrue="1" operator="equal">
      <formula>"."</formula>
    </cfRule>
  </conditionalFormatting>
  <conditionalFormatting sqref="M31:M32">
    <cfRule type="cellIs" dxfId="14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Q51"/>
  <sheetViews>
    <sheetView topLeftCell="B26" zoomScaleNormal="100" workbookViewId="0">
      <selection activeCell="C41" sqref="C41"/>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0" width="3.375" customWidth="1"/>
    <col min="11" max="11" width="7" customWidth="1"/>
    <col min="12" max="12" width="25.625" customWidth="1"/>
    <col min="13" max="13" width="4.625" customWidth="1"/>
    <col min="14" max="14" width="5.375" customWidth="1"/>
    <col min="15" max="23" width="5.25" customWidth="1"/>
    <col min="24" max="30" width="5.375" customWidth="1"/>
    <col min="31" max="121" width="5.25" customWidth="1"/>
  </cols>
  <sheetData>
    <row r="1" spans="2:121" s="1" customFormat="1" ht="21.75" customHeight="1" x14ac:dyDescent="0.15">
      <c r="B1" s="15"/>
      <c r="C1" s="16"/>
      <c r="D1" s="2"/>
      <c r="E1" s="13"/>
      <c r="F1" s="4"/>
      <c r="G1" s="4"/>
      <c r="H1" s="4"/>
      <c r="I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row>
    <row r="2" spans="2:121" s="1" customFormat="1" ht="15" customHeight="1" x14ac:dyDescent="0.15">
      <c r="B2" s="15"/>
      <c r="C2" s="16"/>
      <c r="D2" s="2"/>
      <c r="E2" s="13"/>
      <c r="F2" s="4"/>
      <c r="G2" s="4"/>
      <c r="H2" s="4"/>
      <c r="I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row>
    <row r="3" spans="2:121" s="1" customFormat="1" ht="15" customHeight="1" x14ac:dyDescent="0.15">
      <c r="B3" s="15"/>
      <c r="C3" s="16"/>
      <c r="D3" s="2"/>
      <c r="E3" s="13"/>
      <c r="F3" s="4"/>
      <c r="G3" s="4"/>
      <c r="H3" s="4"/>
      <c r="I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row>
    <row r="4" spans="2:121" s="1" customFormat="1" ht="15" customHeight="1" x14ac:dyDescent="0.15">
      <c r="B4" s="15"/>
      <c r="C4" s="16"/>
      <c r="D4" s="2"/>
      <c r="E4" s="13"/>
      <c r="F4" s="4"/>
      <c r="G4" s="4"/>
      <c r="H4" s="4"/>
      <c r="I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row>
    <row r="5" spans="2:121" s="1" customFormat="1" ht="15" customHeight="1" x14ac:dyDescent="0.15">
      <c r="B5" s="15"/>
      <c r="C5" s="16"/>
      <c r="D5" s="2"/>
      <c r="E5" s="13"/>
      <c r="F5" s="4"/>
      <c r="G5" s="4"/>
      <c r="H5" s="4"/>
      <c r="I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row>
    <row r="6" spans="2:121" s="1" customFormat="1" ht="15" customHeight="1" x14ac:dyDescent="0.15">
      <c r="B6" s="15"/>
      <c r="C6" s="16"/>
      <c r="D6" s="2"/>
      <c r="E6" s="13"/>
      <c r="F6" s="4"/>
      <c r="G6" s="4"/>
      <c r="H6" s="4"/>
      <c r="I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row>
    <row r="7" spans="2:121" s="1" customFormat="1" ht="15" customHeight="1" x14ac:dyDescent="0.15">
      <c r="B7" s="15"/>
      <c r="C7" s="16"/>
      <c r="D7" s="2"/>
      <c r="E7" s="13"/>
      <c r="F7" s="4"/>
      <c r="G7" s="4"/>
      <c r="H7" s="4"/>
      <c r="I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row>
    <row r="8" spans="2:121" s="1" customFormat="1" ht="15" hidden="1" customHeight="1" x14ac:dyDescent="0.15">
      <c r="B8" s="15"/>
      <c r="C8" s="16"/>
      <c r="D8" s="2"/>
      <c r="E8" s="13"/>
      <c r="F8" s="4"/>
      <c r="G8" s="4"/>
      <c r="H8" s="4"/>
      <c r="I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row>
    <row r="9" spans="2:121" s="1" customFormat="1" ht="15" hidden="1" customHeight="1" x14ac:dyDescent="0.15">
      <c r="B9" s="15"/>
      <c r="C9" s="16"/>
      <c r="D9" s="2"/>
      <c r="E9" s="13"/>
      <c r="F9" s="4"/>
      <c r="G9" s="4"/>
      <c r="H9" s="4"/>
      <c r="I9" s="4"/>
      <c r="J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row>
    <row r="10" spans="2:121" s="1" customFormat="1" ht="15" hidden="1" customHeight="1" x14ac:dyDescent="0.15">
      <c r="B10" s="15"/>
      <c r="C10" s="16"/>
      <c r="D10" s="5"/>
      <c r="E10" s="12"/>
      <c r="F10" s="4"/>
      <c r="G10" s="4"/>
      <c r="H10" s="4"/>
      <c r="I10" s="4"/>
      <c r="J10" s="3"/>
      <c r="N10" s="4"/>
      <c r="O10" s="4"/>
      <c r="P10" s="4"/>
      <c r="Q10" s="4"/>
      <c r="R10" s="4"/>
      <c r="S10" s="4"/>
      <c r="T10" s="4"/>
      <c r="U10" s="4"/>
      <c r="V10" s="4"/>
      <c r="W10" s="3"/>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row>
    <row r="11" spans="2:121" s="1" customFormat="1" ht="15" hidden="1" customHeight="1" x14ac:dyDescent="0.15">
      <c r="B11" s="15"/>
      <c r="C11" s="16"/>
      <c r="D11" s="5"/>
      <c r="E11" s="12"/>
      <c r="F11" s="4"/>
      <c r="G11" s="4"/>
      <c r="H11" s="4"/>
      <c r="I11" s="4"/>
      <c r="J11" s="6"/>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row>
    <row r="12" spans="2:121" s="1" customFormat="1" ht="15" hidden="1" customHeight="1" x14ac:dyDescent="0.15">
      <c r="B12" s="15"/>
      <c r="C12" s="16"/>
      <c r="D12" s="5"/>
      <c r="E12" s="12"/>
      <c r="F12" s="4"/>
      <c r="G12" s="4"/>
      <c r="H12" s="4"/>
      <c r="I12" s="4"/>
      <c r="J12" s="6"/>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row>
    <row r="13" spans="2:121" s="1" customFormat="1" ht="15" hidden="1" customHeight="1" x14ac:dyDescent="0.15">
      <c r="B13" s="15"/>
      <c r="C13" s="16"/>
      <c r="D13" s="5"/>
      <c r="E13" s="12"/>
      <c r="F13" s="4"/>
      <c r="G13" s="4"/>
      <c r="H13" s="4"/>
      <c r="I13" s="4"/>
      <c r="J13" s="6"/>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row>
    <row r="14" spans="2:121" s="1" customFormat="1" ht="15" customHeight="1" x14ac:dyDescent="0.15">
      <c r="B14" s="15"/>
      <c r="C14" s="16"/>
      <c r="D14" s="5"/>
      <c r="E14" s="12"/>
      <c r="F14" s="4"/>
      <c r="G14" s="4"/>
      <c r="H14" s="4"/>
      <c r="I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row>
    <row r="15" spans="2:121" s="1" customFormat="1" ht="15" customHeight="1" x14ac:dyDescent="0.15">
      <c r="B15" s="15"/>
      <c r="C15" s="16"/>
      <c r="D15" s="5"/>
      <c r="E15" s="12"/>
      <c r="F15" s="4"/>
      <c r="G15" s="4"/>
      <c r="H15" s="4"/>
      <c r="I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row>
    <row r="16" spans="2:121" s="1" customFormat="1" ht="15" customHeight="1" x14ac:dyDescent="0.15">
      <c r="B16" s="15"/>
      <c r="C16" s="16"/>
      <c r="D16" s="5"/>
      <c r="E16" s="12"/>
      <c r="F16" s="4"/>
      <c r="G16" s="4"/>
      <c r="H16" s="4"/>
      <c r="I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row>
    <row r="17" spans="2:121" s="1" customFormat="1" ht="15" customHeight="1" x14ac:dyDescent="0.15">
      <c r="B17" s="15"/>
      <c r="C17" s="16"/>
      <c r="D17" s="5"/>
      <c r="E17" s="12"/>
      <c r="F17" s="4"/>
      <c r="G17" s="4"/>
      <c r="H17" s="4"/>
      <c r="I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row>
    <row r="18" spans="2:121" s="1" customFormat="1" ht="15" customHeight="1" x14ac:dyDescent="0.15">
      <c r="B18" s="15"/>
      <c r="C18" s="16"/>
      <c r="D18" s="5"/>
      <c r="E18" s="12"/>
      <c r="F18" s="4"/>
      <c r="G18" s="4"/>
      <c r="H18" s="4"/>
      <c r="I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row>
    <row r="19" spans="2:121" s="1" customFormat="1" ht="15" customHeight="1" x14ac:dyDescent="0.15">
      <c r="B19" s="15"/>
      <c r="C19" s="16"/>
      <c r="D19" s="5"/>
      <c r="E19" s="12"/>
      <c r="F19" s="4"/>
      <c r="G19" s="4"/>
      <c r="H19" s="4"/>
      <c r="I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row>
    <row r="20" spans="2:121" s="1" customFormat="1" ht="15" customHeight="1" x14ac:dyDescent="0.15">
      <c r="B20" s="15"/>
      <c r="C20" s="16"/>
      <c r="D20" s="5"/>
      <c r="E20" s="12"/>
      <c r="F20" s="4"/>
      <c r="G20" s="4"/>
      <c r="H20" s="4"/>
      <c r="I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row>
    <row r="21" spans="2:121" s="1" customFormat="1" ht="15" customHeight="1" x14ac:dyDescent="0.15">
      <c r="B21" s="15"/>
      <c r="C21" s="16"/>
      <c r="D21" s="5"/>
      <c r="E21" s="12"/>
      <c r="F21" s="4"/>
      <c r="G21" s="4"/>
      <c r="H21" s="4"/>
      <c r="I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row>
    <row r="22" spans="2:121" s="1" customFormat="1" ht="15" customHeight="1" x14ac:dyDescent="0.15">
      <c r="B22" s="15"/>
      <c r="C22" s="16"/>
      <c r="D22" s="5"/>
      <c r="E22" s="12"/>
      <c r="F22" s="4"/>
      <c r="G22" s="4"/>
      <c r="H22" s="4"/>
      <c r="I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row>
    <row r="23" spans="2:121" s="1" customFormat="1" ht="15" customHeight="1" x14ac:dyDescent="0.15">
      <c r="B23" s="15"/>
      <c r="C23" s="16"/>
      <c r="D23" s="5"/>
      <c r="E23" s="12"/>
      <c r="F23" s="4"/>
      <c r="G23" s="4"/>
      <c r="H23" s="4"/>
      <c r="I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row>
    <row r="24" spans="2:121" s="1" customFormat="1" ht="15" customHeight="1" x14ac:dyDescent="0.15">
      <c r="B24" s="15"/>
      <c r="C24" s="16"/>
      <c r="D24" s="5"/>
      <c r="E24" s="12"/>
      <c r="F24" s="4"/>
      <c r="G24" s="4"/>
      <c r="H24" s="4"/>
      <c r="I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row>
    <row r="25" spans="2:121" s="1" customFormat="1" ht="15" customHeight="1" x14ac:dyDescent="0.15">
      <c r="B25" s="15"/>
      <c r="C25" s="16"/>
      <c r="D25" s="5"/>
      <c r="E25" s="12"/>
      <c r="F25" s="4"/>
      <c r="G25" s="4"/>
      <c r="H25" s="4"/>
      <c r="I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row>
    <row r="26" spans="2:121" s="1" customFormat="1" ht="15" customHeight="1" x14ac:dyDescent="0.15">
      <c r="B26" s="15"/>
      <c r="C26" s="16"/>
      <c r="D26" s="5"/>
      <c r="E26" s="12"/>
      <c r="F26" s="4"/>
      <c r="G26" s="4"/>
      <c r="H26" s="4"/>
      <c r="I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row>
    <row r="27" spans="2:121" s="1" customFormat="1" ht="15" customHeight="1" x14ac:dyDescent="0.15">
      <c r="B27" s="20"/>
      <c r="C27" s="20"/>
      <c r="D27" s="47"/>
      <c r="E27" s="34"/>
      <c r="F27" s="10"/>
      <c r="G27" s="10"/>
      <c r="H27" s="4"/>
      <c r="I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row>
    <row r="28" spans="2:121" s="4" customFormat="1" ht="129.94999999999999" customHeight="1" x14ac:dyDescent="0.15">
      <c r="B28" s="20"/>
      <c r="C28" s="20"/>
      <c r="D28" s="47"/>
      <c r="E28" s="21"/>
      <c r="F28" s="22" t="s">
        <v>90</v>
      </c>
      <c r="G28" s="24" t="s">
        <v>86</v>
      </c>
      <c r="H28" s="17"/>
      <c r="I28" s="17"/>
      <c r="J28" s="1"/>
      <c r="K28" s="9"/>
      <c r="L28" s="9"/>
      <c r="M28" s="9"/>
      <c r="X28" s="17"/>
      <c r="Y28" s="17"/>
      <c r="Z28" s="17"/>
      <c r="AA28" s="17"/>
      <c r="AB28" s="17"/>
      <c r="AC28" s="17"/>
    </row>
    <row r="29" spans="2:121" s="3" customFormat="1" ht="20.100000000000001" customHeight="1" x14ac:dyDescent="0.15">
      <c r="B29" s="20"/>
      <c r="C29" s="20"/>
      <c r="D29" s="47"/>
      <c r="E29" s="11" t="s">
        <v>0</v>
      </c>
      <c r="F29" s="25"/>
      <c r="G29" s="27"/>
      <c r="H29" s="18"/>
      <c r="I29" s="18"/>
      <c r="J29" s="1"/>
      <c r="N29" s="72" t="s">
        <v>0</v>
      </c>
      <c r="V29" s="12"/>
      <c r="W29" s="4"/>
      <c r="X29" s="14" t="s">
        <v>1</v>
      </c>
      <c r="Y29" s="18"/>
      <c r="Z29" s="18"/>
      <c r="AA29" s="18"/>
      <c r="AB29" s="18"/>
      <c r="AC29" s="18"/>
    </row>
    <row r="30" spans="2:121" s="1" customFormat="1" ht="22.5" customHeight="1" x14ac:dyDescent="0.15">
      <c r="B30" s="125" t="s">
        <v>10</v>
      </c>
      <c r="C30" s="126"/>
      <c r="D30" s="126"/>
      <c r="E30" s="38">
        <v>423</v>
      </c>
      <c r="F30" s="35">
        <v>65.957446808510639</v>
      </c>
      <c r="G30" s="33">
        <v>34.042553191489361</v>
      </c>
      <c r="H30" s="19"/>
      <c r="I30" s="19"/>
      <c r="K30" s="125" t="s">
        <v>10</v>
      </c>
      <c r="L30" s="126"/>
      <c r="M30" s="126"/>
      <c r="N30" s="38">
        <f t="shared" ref="N30:N33" si="0">IF(LEN(E30)=0,"",E30)</f>
        <v>423</v>
      </c>
      <c r="O30" s="78"/>
      <c r="P30" s="79"/>
      <c r="Q30" s="79"/>
      <c r="R30" s="79"/>
      <c r="S30" s="79"/>
      <c r="T30" s="79"/>
      <c r="U30" s="79"/>
      <c r="V30" s="79"/>
      <c r="W30" s="80"/>
      <c r="X30" s="81"/>
      <c r="Y30" s="8"/>
      <c r="Z30" s="8"/>
      <c r="AA30" s="8"/>
      <c r="AB30" s="8"/>
      <c r="AC30" s="8"/>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row>
    <row r="31" spans="2:121" s="1" customFormat="1" ht="22.5" customHeight="1" x14ac:dyDescent="0.15">
      <c r="B31" s="127" t="s">
        <v>11</v>
      </c>
      <c r="C31" s="43" t="s">
        <v>12</v>
      </c>
      <c r="D31" s="44"/>
      <c r="E31" s="39">
        <v>180</v>
      </c>
      <c r="F31" s="51">
        <v>71.111111111111114</v>
      </c>
      <c r="G31" s="62">
        <v>28.888888888888886</v>
      </c>
      <c r="H31" s="19"/>
      <c r="I31" s="19"/>
      <c r="J31" s="4"/>
      <c r="K31" s="127" t="s">
        <v>11</v>
      </c>
      <c r="L31" s="43" t="s">
        <v>12</v>
      </c>
      <c r="M31" s="44"/>
      <c r="N31" s="39">
        <f t="shared" si="0"/>
        <v>180</v>
      </c>
      <c r="O31" s="73"/>
      <c r="P31" s="7"/>
      <c r="Q31" s="7"/>
      <c r="R31" s="7"/>
      <c r="S31" s="7"/>
      <c r="T31" s="7"/>
      <c r="U31" s="7"/>
      <c r="V31" s="7"/>
      <c r="W31" s="4"/>
      <c r="X31" s="74"/>
      <c r="Y31" s="8"/>
      <c r="Z31" s="8"/>
      <c r="AA31" s="8"/>
      <c r="AB31" s="8"/>
      <c r="AC31" s="8"/>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row>
    <row r="32" spans="2:121" s="1" customFormat="1" ht="22.5" customHeight="1" x14ac:dyDescent="0.15">
      <c r="B32" s="128"/>
      <c r="C32" s="41" t="s">
        <v>13</v>
      </c>
      <c r="D32" s="45"/>
      <c r="E32" s="39">
        <v>82</v>
      </c>
      <c r="F32" s="36">
        <v>63.414634146341463</v>
      </c>
      <c r="G32" s="29">
        <v>36.585365853658537</v>
      </c>
      <c r="H32" s="19"/>
      <c r="I32" s="19"/>
      <c r="J32" s="4"/>
      <c r="K32" s="128"/>
      <c r="L32" s="41" t="s">
        <v>13</v>
      </c>
      <c r="M32" s="45"/>
      <c r="N32" s="39">
        <f t="shared" si="0"/>
        <v>82</v>
      </c>
      <c r="O32" s="73"/>
      <c r="P32" s="7"/>
      <c r="Q32" s="7"/>
      <c r="R32" s="7"/>
      <c r="S32" s="7"/>
      <c r="T32" s="7"/>
      <c r="U32" s="7"/>
      <c r="V32" s="7"/>
      <c r="W32" s="4"/>
      <c r="X32" s="74"/>
      <c r="Y32" s="8"/>
      <c r="Z32" s="8"/>
      <c r="AA32" s="8"/>
      <c r="AB32" s="8"/>
      <c r="AC32" s="8"/>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row>
    <row r="33" spans="2:121" s="1" customFormat="1" ht="22.5" customHeight="1" x14ac:dyDescent="0.15">
      <c r="B33" s="129"/>
      <c r="C33" s="42" t="s">
        <v>14</v>
      </c>
      <c r="D33" s="46"/>
      <c r="E33" s="40">
        <v>138</v>
      </c>
      <c r="F33" s="71">
        <v>60.144927536231883</v>
      </c>
      <c r="G33" s="61">
        <v>39.855072463768117</v>
      </c>
      <c r="H33" s="4"/>
      <c r="I33" s="4"/>
      <c r="K33" s="129"/>
      <c r="L33" s="42" t="s">
        <v>14</v>
      </c>
      <c r="M33" s="46"/>
      <c r="N33" s="40">
        <f t="shared" si="0"/>
        <v>138</v>
      </c>
      <c r="O33" s="75"/>
      <c r="P33" s="76"/>
      <c r="Q33" s="76"/>
      <c r="R33" s="76"/>
      <c r="S33" s="76"/>
      <c r="T33" s="76"/>
      <c r="U33" s="76"/>
      <c r="V33" s="76"/>
      <c r="W33" s="76"/>
      <c r="X33" s="77"/>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row>
    <row r="34" spans="2:121" ht="22.5" customHeight="1" x14ac:dyDescent="0.15"/>
    <row r="35" spans="2:121" ht="22.5" customHeight="1" x14ac:dyDescent="0.15">
      <c r="D35" s="82" t="str">
        <f>F28</f>
        <v>いる【　　　】人</v>
      </c>
      <c r="E35" s="82" t="str">
        <f t="shared" ref="E35" si="1">G28</f>
        <v>いない</v>
      </c>
      <c r="F35" s="82" t="s">
        <v>323</v>
      </c>
      <c r="G35" s="82"/>
      <c r="H35" s="82"/>
      <c r="I35" s="82"/>
      <c r="J35" s="82"/>
      <c r="K35" s="82"/>
    </row>
    <row r="36" spans="2:121" ht="22.5" customHeight="1" x14ac:dyDescent="0.15">
      <c r="C36" t="str">
        <f>C31 &amp; "(n=" &amp; E31 &amp; ")"</f>
        <v>男性・管理職/総合職(n=180)</v>
      </c>
      <c r="D36" s="83">
        <f>F31</f>
        <v>71.111111111111114</v>
      </c>
      <c r="E36" s="83">
        <f t="shared" ref="E36:E38" si="2">G31</f>
        <v>28.888888888888886</v>
      </c>
      <c r="F36" s="83">
        <f>SUM(D36:E36)</f>
        <v>100</v>
      </c>
      <c r="G36" s="83"/>
      <c r="H36" s="83"/>
      <c r="I36" s="83"/>
      <c r="J36" s="83"/>
      <c r="K36" s="83"/>
    </row>
    <row r="37" spans="2:121" ht="22.5" customHeight="1" x14ac:dyDescent="0.15">
      <c r="C37" t="str">
        <f t="shared" ref="C37:C38" si="3">C32 &amp; "(n=" &amp; E32 &amp; ")"</f>
        <v>女性・管理職/総合職(n=82)</v>
      </c>
      <c r="D37" s="83">
        <f t="shared" ref="D37:D38" si="4">F32</f>
        <v>63.414634146341463</v>
      </c>
      <c r="E37" s="83">
        <f t="shared" si="2"/>
        <v>36.585365853658537</v>
      </c>
      <c r="F37" s="83">
        <f t="shared" ref="F37:F39" si="5">SUM(D37:E37)</f>
        <v>100</v>
      </c>
      <c r="G37" s="83"/>
      <c r="H37" s="83"/>
      <c r="I37" s="83"/>
      <c r="J37" s="83"/>
      <c r="K37" s="83"/>
    </row>
    <row r="38" spans="2:121" ht="22.5" customHeight="1" x14ac:dyDescent="0.15">
      <c r="C38" t="str">
        <f t="shared" si="3"/>
        <v>女性・一般職(n=138)</v>
      </c>
      <c r="D38" s="83">
        <f t="shared" si="4"/>
        <v>60.144927536231883</v>
      </c>
      <c r="E38" s="83">
        <f t="shared" si="2"/>
        <v>39.855072463768117</v>
      </c>
      <c r="F38" s="83">
        <f t="shared" si="5"/>
        <v>100</v>
      </c>
      <c r="G38" s="83"/>
      <c r="H38" s="83"/>
      <c r="I38" s="83"/>
      <c r="J38" s="83"/>
      <c r="K38" s="83"/>
    </row>
    <row r="39" spans="2:121" ht="22.5" customHeight="1" x14ac:dyDescent="0.15">
      <c r="C39" t="str">
        <f>B30 &amp; "(n=" &amp; E30 &amp; ")"</f>
        <v>全体(n=423)</v>
      </c>
      <c r="D39" s="83">
        <f>F30</f>
        <v>65.957446808510639</v>
      </c>
      <c r="E39" s="83">
        <f t="shared" ref="E39" si="6">G30</f>
        <v>34.042553191489361</v>
      </c>
      <c r="F39" s="83">
        <f t="shared" si="5"/>
        <v>100</v>
      </c>
      <c r="G39" s="83"/>
      <c r="H39" s="83"/>
      <c r="I39" s="83"/>
      <c r="J39" s="83"/>
      <c r="K39" s="83"/>
    </row>
    <row r="40" spans="2:121" ht="22.5" customHeight="1" x14ac:dyDescent="0.15"/>
    <row r="41" spans="2:121" ht="22.5" customHeight="1" x14ac:dyDescent="0.15"/>
    <row r="42" spans="2:121" ht="22.5" customHeight="1" x14ac:dyDescent="0.15"/>
    <row r="43" spans="2:121" ht="22.5" customHeight="1" x14ac:dyDescent="0.15"/>
    <row r="44" spans="2:121" ht="22.5" customHeight="1" x14ac:dyDescent="0.15"/>
    <row r="45" spans="2:121" ht="22.5" customHeight="1" x14ac:dyDescent="0.15"/>
    <row r="46" spans="2:121" ht="22.5" customHeight="1" x14ac:dyDescent="0.15"/>
    <row r="47" spans="2:121" ht="22.5" customHeight="1" x14ac:dyDescent="0.15"/>
    <row r="48" spans="2:121" ht="22.5" customHeight="1" x14ac:dyDescent="0.15"/>
    <row r="49" ht="22.5" customHeight="1" x14ac:dyDescent="0.15"/>
    <row r="50" ht="22.5" customHeight="1" x14ac:dyDescent="0.15"/>
    <row r="51" ht="22.5" customHeight="1" x14ac:dyDescent="0.15"/>
  </sheetData>
  <mergeCells count="4">
    <mergeCell ref="B30:D30"/>
    <mergeCell ref="B31:B33"/>
    <mergeCell ref="K30:M30"/>
    <mergeCell ref="K31:K33"/>
  </mergeCells>
  <phoneticPr fontId="5"/>
  <conditionalFormatting sqref="X28:AC28 C31:C32 F28:I28">
    <cfRule type="cellIs" dxfId="143" priority="2" stopIfTrue="1" operator="equal">
      <formula>"."</formula>
    </cfRule>
  </conditionalFormatting>
  <conditionalFormatting sqref="L31:L32">
    <cfRule type="cellIs" dxfId="14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EC51"/>
  <sheetViews>
    <sheetView topLeftCell="A32"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21" width="6.75" customWidth="1"/>
    <col min="22" max="22" width="3.375" customWidth="1"/>
    <col min="23" max="23" width="7" customWidth="1"/>
    <col min="24" max="24" width="25.625" customWidth="1"/>
    <col min="25" max="25" width="4.625" customWidth="1"/>
    <col min="26" max="26" width="5.375" customWidth="1"/>
    <col min="27" max="35" width="5.25" customWidth="1"/>
    <col min="36" max="42" width="5.375" customWidth="1"/>
    <col min="43" max="133" width="5.25" customWidth="1"/>
  </cols>
  <sheetData>
    <row r="1" spans="2:133" s="1" customFormat="1" ht="21.75" customHeight="1" x14ac:dyDescent="0.15">
      <c r="B1" s="15"/>
      <c r="C1" s="16"/>
      <c r="D1" s="2"/>
      <c r="E1" s="13"/>
      <c r="F1" s="4"/>
      <c r="G1" s="4"/>
      <c r="H1" s="4"/>
      <c r="I1" s="4"/>
      <c r="J1" s="4"/>
      <c r="K1" s="4"/>
      <c r="L1" s="4"/>
      <c r="M1" s="4"/>
      <c r="N1" s="4"/>
      <c r="O1" s="4"/>
      <c r="P1" s="4"/>
      <c r="Q1" s="4"/>
      <c r="R1" s="4"/>
      <c r="S1" s="4"/>
      <c r="T1" s="4"/>
      <c r="U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row>
    <row r="2" spans="2:133" s="1" customFormat="1" ht="15" customHeight="1" x14ac:dyDescent="0.15">
      <c r="B2" s="15"/>
      <c r="C2" s="16"/>
      <c r="D2" s="2"/>
      <c r="E2" s="13"/>
      <c r="F2" s="4"/>
      <c r="G2" s="4"/>
      <c r="H2" s="4"/>
      <c r="I2" s="4"/>
      <c r="J2" s="4"/>
      <c r="K2" s="4"/>
      <c r="L2" s="4"/>
      <c r="M2" s="4"/>
      <c r="N2" s="4"/>
      <c r="O2" s="4"/>
      <c r="P2" s="4"/>
      <c r="Q2" s="4"/>
      <c r="R2" s="4"/>
      <c r="S2" s="4"/>
      <c r="T2" s="4"/>
      <c r="U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row>
    <row r="3" spans="2:133" s="1" customFormat="1" ht="15" customHeight="1" x14ac:dyDescent="0.15">
      <c r="B3" s="15"/>
      <c r="C3" s="16"/>
      <c r="D3" s="2"/>
      <c r="E3" s="13"/>
      <c r="F3" s="4"/>
      <c r="G3" s="4"/>
      <c r="H3" s="4"/>
      <c r="I3" s="4"/>
      <c r="J3" s="4"/>
      <c r="K3" s="4"/>
      <c r="L3" s="4"/>
      <c r="M3" s="4"/>
      <c r="N3" s="4"/>
      <c r="O3" s="4"/>
      <c r="P3" s="4"/>
      <c r="Q3" s="4"/>
      <c r="R3" s="4"/>
      <c r="S3" s="4"/>
      <c r="T3" s="4"/>
      <c r="U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row>
    <row r="4" spans="2:133" s="1" customFormat="1" ht="15" customHeight="1" x14ac:dyDescent="0.15">
      <c r="B4" s="15"/>
      <c r="C4" s="16"/>
      <c r="D4" s="2"/>
      <c r="E4" s="13"/>
      <c r="F4" s="4"/>
      <c r="G4" s="4"/>
      <c r="H4" s="4"/>
      <c r="I4" s="4"/>
      <c r="J4" s="4"/>
      <c r="K4" s="4"/>
      <c r="L4" s="4"/>
      <c r="M4" s="4"/>
      <c r="N4" s="4"/>
      <c r="O4" s="4"/>
      <c r="P4" s="4"/>
      <c r="Q4" s="4"/>
      <c r="R4" s="4"/>
      <c r="S4" s="4"/>
      <c r="T4" s="4"/>
      <c r="U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row>
    <row r="5" spans="2:133" s="1" customFormat="1" ht="15" customHeight="1" x14ac:dyDescent="0.15">
      <c r="B5" s="15"/>
      <c r="C5" s="16"/>
      <c r="D5" s="2"/>
      <c r="E5" s="13"/>
      <c r="F5" s="4"/>
      <c r="G5" s="4"/>
      <c r="H5" s="4"/>
      <c r="I5" s="4"/>
      <c r="J5" s="4"/>
      <c r="K5" s="4"/>
      <c r="L5" s="4"/>
      <c r="M5" s="4"/>
      <c r="N5" s="4"/>
      <c r="O5" s="4"/>
      <c r="P5" s="4"/>
      <c r="Q5" s="4"/>
      <c r="R5" s="4"/>
      <c r="S5" s="4"/>
      <c r="T5" s="4"/>
      <c r="U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row>
    <row r="6" spans="2:133" s="1" customFormat="1" ht="15" customHeight="1" x14ac:dyDescent="0.15">
      <c r="B6" s="15"/>
      <c r="C6" s="16"/>
      <c r="D6" s="2"/>
      <c r="E6" s="13"/>
      <c r="F6" s="4"/>
      <c r="G6" s="4"/>
      <c r="H6" s="4"/>
      <c r="I6" s="4"/>
      <c r="J6" s="4"/>
      <c r="K6" s="4"/>
      <c r="L6" s="4"/>
      <c r="M6" s="4"/>
      <c r="N6" s="4"/>
      <c r="O6" s="4"/>
      <c r="P6" s="4"/>
      <c r="Q6" s="4"/>
      <c r="R6" s="4"/>
      <c r="S6" s="4"/>
      <c r="T6" s="4"/>
      <c r="U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row>
    <row r="7" spans="2:133" s="1" customFormat="1" ht="15" customHeight="1" x14ac:dyDescent="0.15">
      <c r="B7" s="15"/>
      <c r="C7" s="16"/>
      <c r="D7" s="2"/>
      <c r="E7" s="13"/>
      <c r="F7" s="4"/>
      <c r="G7" s="4"/>
      <c r="H7" s="4"/>
      <c r="I7" s="4"/>
      <c r="J7" s="4"/>
      <c r="K7" s="4"/>
      <c r="L7" s="4"/>
      <c r="M7" s="4"/>
      <c r="N7" s="4"/>
      <c r="O7" s="4"/>
      <c r="P7" s="4"/>
      <c r="Q7" s="4"/>
      <c r="R7" s="4"/>
      <c r="S7" s="4"/>
      <c r="T7" s="4"/>
      <c r="U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row>
    <row r="8" spans="2:133" s="1" customFormat="1" ht="15" hidden="1" customHeight="1" x14ac:dyDescent="0.15">
      <c r="B8" s="15"/>
      <c r="C8" s="16"/>
      <c r="D8" s="2"/>
      <c r="E8" s="13"/>
      <c r="F8" s="4"/>
      <c r="G8" s="4"/>
      <c r="H8" s="4"/>
      <c r="I8" s="4"/>
      <c r="J8" s="4"/>
      <c r="K8" s="4"/>
      <c r="L8" s="4"/>
      <c r="M8" s="4"/>
      <c r="N8" s="4"/>
      <c r="O8" s="4"/>
      <c r="P8" s="4"/>
      <c r="Q8" s="4"/>
      <c r="R8" s="4"/>
      <c r="S8" s="4"/>
      <c r="T8" s="4"/>
      <c r="U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row>
    <row r="9" spans="2:133" s="1" customFormat="1" ht="15" hidden="1" customHeight="1" x14ac:dyDescent="0.15">
      <c r="B9" s="15"/>
      <c r="C9" s="16"/>
      <c r="D9" s="2"/>
      <c r="E9" s="13"/>
      <c r="F9" s="4"/>
      <c r="G9" s="4"/>
      <c r="H9" s="4"/>
      <c r="I9" s="4"/>
      <c r="J9" s="4"/>
      <c r="K9" s="4"/>
      <c r="L9" s="4"/>
      <c r="M9" s="4"/>
      <c r="N9" s="4"/>
      <c r="O9" s="4"/>
      <c r="P9" s="4"/>
      <c r="Q9" s="4"/>
      <c r="R9" s="4"/>
      <c r="S9" s="4"/>
      <c r="T9" s="4"/>
      <c r="U9" s="4"/>
      <c r="V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row>
    <row r="10" spans="2:133" s="1" customFormat="1" ht="15" hidden="1" customHeight="1" x14ac:dyDescent="0.15">
      <c r="B10" s="15"/>
      <c r="C10" s="16"/>
      <c r="D10" s="5"/>
      <c r="E10" s="12"/>
      <c r="F10" s="4"/>
      <c r="G10" s="4"/>
      <c r="H10" s="4"/>
      <c r="I10" s="4"/>
      <c r="J10" s="4"/>
      <c r="K10" s="4"/>
      <c r="L10" s="4"/>
      <c r="M10" s="4"/>
      <c r="N10" s="4"/>
      <c r="O10" s="4"/>
      <c r="P10" s="4"/>
      <c r="Q10" s="4"/>
      <c r="R10" s="4"/>
      <c r="S10" s="4"/>
      <c r="T10" s="4"/>
      <c r="U10" s="4"/>
      <c r="V10" s="3"/>
      <c r="Z10" s="4"/>
      <c r="AA10" s="4"/>
      <c r="AB10" s="4"/>
      <c r="AC10" s="4"/>
      <c r="AD10" s="4"/>
      <c r="AE10" s="4"/>
      <c r="AF10" s="4"/>
      <c r="AG10" s="4"/>
      <c r="AH10" s="4"/>
      <c r="AI10" s="3"/>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row>
    <row r="11" spans="2:133" s="1" customFormat="1" ht="15" hidden="1" customHeight="1" x14ac:dyDescent="0.15">
      <c r="B11" s="15"/>
      <c r="C11" s="16"/>
      <c r="D11" s="5"/>
      <c r="E11" s="12"/>
      <c r="F11" s="4"/>
      <c r="G11" s="4"/>
      <c r="H11" s="4"/>
      <c r="I11" s="4"/>
      <c r="J11" s="4"/>
      <c r="K11" s="4"/>
      <c r="L11" s="4"/>
      <c r="M11" s="4"/>
      <c r="N11" s="4"/>
      <c r="O11" s="4"/>
      <c r="P11" s="4"/>
      <c r="Q11" s="4"/>
      <c r="R11" s="4"/>
      <c r="S11" s="4"/>
      <c r="T11" s="4"/>
      <c r="U11" s="4"/>
      <c r="V11" s="6"/>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row>
    <row r="12" spans="2:133" s="1" customFormat="1" ht="15" hidden="1" customHeight="1" x14ac:dyDescent="0.15">
      <c r="B12" s="15"/>
      <c r="C12" s="16"/>
      <c r="D12" s="5"/>
      <c r="E12" s="12"/>
      <c r="F12" s="4"/>
      <c r="G12" s="4"/>
      <c r="H12" s="4"/>
      <c r="I12" s="4"/>
      <c r="J12" s="4"/>
      <c r="K12" s="4"/>
      <c r="L12" s="4"/>
      <c r="M12" s="4"/>
      <c r="N12" s="4"/>
      <c r="O12" s="4"/>
      <c r="P12" s="4"/>
      <c r="Q12" s="4"/>
      <c r="R12" s="4"/>
      <c r="S12" s="4"/>
      <c r="T12" s="4"/>
      <c r="U12" s="4"/>
      <c r="V12" s="6"/>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row>
    <row r="13" spans="2:133" s="1" customFormat="1" ht="15" hidden="1" customHeight="1" x14ac:dyDescent="0.15">
      <c r="B13" s="15"/>
      <c r="C13" s="16"/>
      <c r="D13" s="5"/>
      <c r="E13" s="12"/>
      <c r="F13" s="4"/>
      <c r="G13" s="4"/>
      <c r="H13" s="4"/>
      <c r="I13" s="4"/>
      <c r="J13" s="4"/>
      <c r="K13" s="4"/>
      <c r="L13" s="4"/>
      <c r="M13" s="4"/>
      <c r="N13" s="4"/>
      <c r="O13" s="4"/>
      <c r="P13" s="4"/>
      <c r="Q13" s="4"/>
      <c r="R13" s="4"/>
      <c r="S13" s="4"/>
      <c r="T13" s="4"/>
      <c r="U13" s="4"/>
      <c r="V13" s="6"/>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row>
    <row r="14" spans="2:133" s="1" customFormat="1" ht="15" customHeight="1" x14ac:dyDescent="0.15">
      <c r="B14" s="15"/>
      <c r="C14" s="16"/>
      <c r="D14" s="5"/>
      <c r="E14" s="12"/>
      <c r="F14" s="4"/>
      <c r="G14" s="4"/>
      <c r="H14" s="4"/>
      <c r="I14" s="4"/>
      <c r="J14" s="4"/>
      <c r="K14" s="4"/>
      <c r="L14" s="4"/>
      <c r="M14" s="4"/>
      <c r="N14" s="4"/>
      <c r="O14" s="4"/>
      <c r="P14" s="4"/>
      <c r="Q14" s="4"/>
      <c r="R14" s="4"/>
      <c r="S14" s="4"/>
      <c r="T14" s="4"/>
      <c r="U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row>
    <row r="15" spans="2:133" s="1" customFormat="1" ht="15" customHeight="1" x14ac:dyDescent="0.15">
      <c r="B15" s="15"/>
      <c r="C15" s="16"/>
      <c r="D15" s="5"/>
      <c r="E15" s="12"/>
      <c r="F15" s="4"/>
      <c r="G15" s="4"/>
      <c r="H15" s="4"/>
      <c r="I15" s="4"/>
      <c r="J15" s="4"/>
      <c r="K15" s="4"/>
      <c r="L15" s="4"/>
      <c r="M15" s="4"/>
      <c r="N15" s="4"/>
      <c r="O15" s="4"/>
      <c r="P15" s="4"/>
      <c r="Q15" s="4"/>
      <c r="R15" s="4"/>
      <c r="S15" s="4"/>
      <c r="T15" s="4"/>
      <c r="U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row>
    <row r="16" spans="2:133" s="1" customFormat="1" ht="15" customHeight="1" x14ac:dyDescent="0.15">
      <c r="B16" s="15"/>
      <c r="C16" s="16"/>
      <c r="D16" s="5"/>
      <c r="E16" s="12"/>
      <c r="F16" s="4"/>
      <c r="G16" s="4"/>
      <c r="H16" s="4"/>
      <c r="I16" s="4"/>
      <c r="J16" s="4"/>
      <c r="K16" s="4"/>
      <c r="L16" s="4"/>
      <c r="M16" s="4"/>
      <c r="N16" s="4"/>
      <c r="O16" s="4"/>
      <c r="P16" s="4"/>
      <c r="Q16" s="4"/>
      <c r="R16" s="4"/>
      <c r="S16" s="4"/>
      <c r="T16" s="4"/>
      <c r="U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row>
    <row r="17" spans="2:133" s="1" customFormat="1" ht="15" customHeight="1" x14ac:dyDescent="0.15">
      <c r="B17" s="15"/>
      <c r="C17" s="16"/>
      <c r="D17" s="5"/>
      <c r="E17" s="12"/>
      <c r="F17" s="4"/>
      <c r="G17" s="4"/>
      <c r="H17" s="4"/>
      <c r="I17" s="4"/>
      <c r="J17" s="4"/>
      <c r="K17" s="4"/>
      <c r="L17" s="4"/>
      <c r="M17" s="4"/>
      <c r="N17" s="4"/>
      <c r="O17" s="4"/>
      <c r="P17" s="4"/>
      <c r="Q17" s="4"/>
      <c r="R17" s="4"/>
      <c r="S17" s="4"/>
      <c r="T17" s="4"/>
      <c r="U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row>
    <row r="18" spans="2:133" s="1" customFormat="1" ht="15" customHeight="1" x14ac:dyDescent="0.15">
      <c r="B18" s="15"/>
      <c r="C18" s="16"/>
      <c r="D18" s="5"/>
      <c r="E18" s="12"/>
      <c r="F18" s="4"/>
      <c r="G18" s="4"/>
      <c r="H18" s="4"/>
      <c r="I18" s="4"/>
      <c r="J18" s="4"/>
      <c r="K18" s="4"/>
      <c r="L18" s="4"/>
      <c r="M18" s="4"/>
      <c r="N18" s="4"/>
      <c r="O18" s="4"/>
      <c r="P18" s="4"/>
      <c r="Q18" s="4"/>
      <c r="R18" s="4"/>
      <c r="S18" s="4"/>
      <c r="T18" s="4"/>
      <c r="U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row>
    <row r="19" spans="2:133" s="1" customFormat="1" ht="15" customHeight="1" x14ac:dyDescent="0.15">
      <c r="B19" s="15"/>
      <c r="C19" s="16"/>
      <c r="D19" s="5"/>
      <c r="E19" s="12"/>
      <c r="F19" s="4"/>
      <c r="G19" s="4"/>
      <c r="H19" s="4"/>
      <c r="I19" s="4"/>
      <c r="J19" s="4"/>
      <c r="K19" s="4"/>
      <c r="L19" s="4"/>
      <c r="M19" s="4"/>
      <c r="N19" s="4"/>
      <c r="O19" s="4"/>
      <c r="P19" s="4"/>
      <c r="Q19" s="4"/>
      <c r="R19" s="4"/>
      <c r="S19" s="4"/>
      <c r="T19" s="4"/>
      <c r="U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row>
    <row r="20" spans="2:133" s="1" customFormat="1" ht="15" customHeight="1" x14ac:dyDescent="0.15">
      <c r="B20" s="15"/>
      <c r="C20" s="16"/>
      <c r="D20" s="5"/>
      <c r="E20" s="12"/>
      <c r="F20" s="4"/>
      <c r="G20" s="4"/>
      <c r="H20" s="4"/>
      <c r="I20" s="4"/>
      <c r="J20" s="4"/>
      <c r="K20" s="4"/>
      <c r="L20" s="4"/>
      <c r="M20" s="4"/>
      <c r="N20" s="4"/>
      <c r="O20" s="4"/>
      <c r="P20" s="4"/>
      <c r="Q20" s="4"/>
      <c r="R20" s="4"/>
      <c r="S20" s="4"/>
      <c r="T20" s="4"/>
      <c r="U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row>
    <row r="21" spans="2:133" s="1" customFormat="1" ht="15" customHeight="1" x14ac:dyDescent="0.15">
      <c r="B21" s="15"/>
      <c r="C21" s="16"/>
      <c r="D21" s="5"/>
      <c r="E21" s="12"/>
      <c r="F21" s="4"/>
      <c r="G21" s="4"/>
      <c r="H21" s="4"/>
      <c r="I21" s="4"/>
      <c r="J21" s="4"/>
      <c r="K21" s="4"/>
      <c r="L21" s="4"/>
      <c r="M21" s="4"/>
      <c r="N21" s="4"/>
      <c r="O21" s="4"/>
      <c r="P21" s="4"/>
      <c r="Q21" s="4"/>
      <c r="R21" s="4"/>
      <c r="S21" s="4"/>
      <c r="T21" s="4"/>
      <c r="U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row>
    <row r="22" spans="2:133" s="1" customFormat="1" ht="15" customHeight="1" x14ac:dyDescent="0.15">
      <c r="B22" s="15"/>
      <c r="C22" s="16"/>
      <c r="D22" s="5"/>
      <c r="E22" s="12"/>
      <c r="F22" s="4"/>
      <c r="G22" s="4"/>
      <c r="H22" s="4"/>
      <c r="I22" s="4"/>
      <c r="J22" s="4"/>
      <c r="K22" s="4"/>
      <c r="L22" s="4"/>
      <c r="M22" s="4"/>
      <c r="N22" s="4"/>
      <c r="O22" s="4"/>
      <c r="P22" s="4"/>
      <c r="Q22" s="4"/>
      <c r="R22" s="4"/>
      <c r="S22" s="4"/>
      <c r="T22" s="4"/>
      <c r="U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row>
    <row r="23" spans="2:133" s="1" customFormat="1" ht="15" customHeight="1" x14ac:dyDescent="0.15">
      <c r="B23" s="15"/>
      <c r="C23" s="16"/>
      <c r="D23" s="5"/>
      <c r="E23" s="12"/>
      <c r="F23" s="4"/>
      <c r="G23" s="4"/>
      <c r="H23" s="4"/>
      <c r="I23" s="4"/>
      <c r="J23" s="4"/>
      <c r="K23" s="4"/>
      <c r="L23" s="4"/>
      <c r="M23" s="4"/>
      <c r="N23" s="4"/>
      <c r="O23" s="4"/>
      <c r="P23" s="4"/>
      <c r="Q23" s="4"/>
      <c r="R23" s="4"/>
      <c r="S23" s="4"/>
      <c r="T23" s="4"/>
      <c r="U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row>
    <row r="24" spans="2:133" s="1" customFormat="1" ht="15" customHeight="1" x14ac:dyDescent="0.15">
      <c r="B24" s="15"/>
      <c r="C24" s="16"/>
      <c r="D24" s="5"/>
      <c r="E24" s="12"/>
      <c r="F24" s="4"/>
      <c r="G24" s="4"/>
      <c r="H24" s="4"/>
      <c r="I24" s="4"/>
      <c r="J24" s="4"/>
      <c r="K24" s="4"/>
      <c r="L24" s="4"/>
      <c r="M24" s="4"/>
      <c r="N24" s="4"/>
      <c r="O24" s="4"/>
      <c r="P24" s="4"/>
      <c r="Q24" s="4"/>
      <c r="R24" s="4"/>
      <c r="S24" s="4"/>
      <c r="T24" s="4"/>
      <c r="U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row>
    <row r="25" spans="2:133" s="1" customFormat="1" ht="15" customHeight="1" x14ac:dyDescent="0.15">
      <c r="B25" s="15"/>
      <c r="C25" s="16"/>
      <c r="D25" s="5"/>
      <c r="E25" s="12"/>
      <c r="F25" s="4"/>
      <c r="G25" s="4"/>
      <c r="H25" s="4"/>
      <c r="I25" s="4"/>
      <c r="J25" s="4"/>
      <c r="K25" s="4"/>
      <c r="L25" s="4"/>
      <c r="M25" s="4"/>
      <c r="N25" s="4"/>
      <c r="O25" s="4"/>
      <c r="P25" s="4"/>
      <c r="Q25" s="4"/>
      <c r="R25" s="4"/>
      <c r="S25" s="4"/>
      <c r="T25" s="4"/>
      <c r="U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row>
    <row r="26" spans="2:133" s="1" customFormat="1" ht="15" customHeight="1" x14ac:dyDescent="0.15">
      <c r="B26" s="15"/>
      <c r="C26" s="16"/>
      <c r="D26" s="5"/>
      <c r="E26" s="12"/>
      <c r="F26" s="4"/>
      <c r="G26" s="4"/>
      <c r="H26" s="4"/>
      <c r="I26" s="4"/>
      <c r="J26" s="4"/>
      <c r="K26" s="4"/>
      <c r="L26" s="4"/>
      <c r="M26" s="4"/>
      <c r="N26" s="4"/>
      <c r="O26" s="4"/>
      <c r="P26" s="4"/>
      <c r="Q26" s="4"/>
      <c r="R26" s="4"/>
      <c r="S26" s="4"/>
      <c r="T26" s="4"/>
      <c r="U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row>
    <row r="27" spans="2:133" s="1" customFormat="1" ht="15" customHeight="1" x14ac:dyDescent="0.15">
      <c r="B27" s="20"/>
      <c r="C27" s="20"/>
      <c r="D27" s="47"/>
      <c r="E27" s="34"/>
      <c r="F27" s="10"/>
      <c r="G27" s="10"/>
      <c r="H27" s="10"/>
      <c r="I27" s="10"/>
      <c r="J27" s="10"/>
      <c r="K27" s="10"/>
      <c r="L27" s="10"/>
      <c r="M27" s="10"/>
      <c r="N27" s="10"/>
      <c r="O27" s="10"/>
      <c r="P27" s="10"/>
      <c r="Q27" s="10"/>
      <c r="R27" s="10"/>
      <c r="S27" s="10"/>
      <c r="T27" s="4"/>
      <c r="U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row>
    <row r="28" spans="2:133" s="4" customFormat="1" ht="129.94999999999999" customHeight="1" x14ac:dyDescent="0.15">
      <c r="B28" s="20"/>
      <c r="C28" s="20"/>
      <c r="D28" s="47"/>
      <c r="E28" s="21"/>
      <c r="F28" s="22" t="s">
        <v>91</v>
      </c>
      <c r="G28" s="23" t="s">
        <v>92</v>
      </c>
      <c r="H28" s="23" t="s">
        <v>93</v>
      </c>
      <c r="I28" s="23" t="s">
        <v>94</v>
      </c>
      <c r="J28" s="23" t="s">
        <v>95</v>
      </c>
      <c r="K28" s="23" t="s">
        <v>96</v>
      </c>
      <c r="L28" s="23" t="s">
        <v>97</v>
      </c>
      <c r="M28" s="23" t="s">
        <v>98</v>
      </c>
      <c r="N28" s="23" t="s">
        <v>99</v>
      </c>
      <c r="O28" s="23" t="s">
        <v>100</v>
      </c>
      <c r="P28" s="23" t="s">
        <v>101</v>
      </c>
      <c r="Q28" s="23" t="s">
        <v>102</v>
      </c>
      <c r="R28" s="23" t="s">
        <v>103</v>
      </c>
      <c r="S28" s="24" t="s">
        <v>104</v>
      </c>
      <c r="T28" s="17"/>
      <c r="U28" s="17"/>
      <c r="V28" s="1"/>
      <c r="W28" s="9"/>
      <c r="X28" s="9"/>
      <c r="Y28" s="9"/>
      <c r="AJ28" s="17"/>
      <c r="AK28" s="17"/>
      <c r="AL28" s="17"/>
      <c r="AM28" s="17"/>
      <c r="AN28" s="17"/>
      <c r="AO28" s="17"/>
    </row>
    <row r="29" spans="2:133" s="3" customFormat="1" ht="20.100000000000001" customHeight="1" x14ac:dyDescent="0.15">
      <c r="B29" s="20"/>
      <c r="C29" s="20"/>
      <c r="D29" s="47"/>
      <c r="E29" s="11" t="s">
        <v>0</v>
      </c>
      <c r="F29" s="25"/>
      <c r="G29" s="26"/>
      <c r="H29" s="26"/>
      <c r="I29" s="26"/>
      <c r="J29" s="26"/>
      <c r="K29" s="26"/>
      <c r="L29" s="26"/>
      <c r="M29" s="26"/>
      <c r="N29" s="26"/>
      <c r="O29" s="26"/>
      <c r="P29" s="26"/>
      <c r="Q29" s="26"/>
      <c r="R29" s="26"/>
      <c r="S29" s="27"/>
      <c r="T29" s="18"/>
      <c r="U29" s="18"/>
      <c r="V29" s="1"/>
      <c r="Z29" s="72" t="s">
        <v>0</v>
      </c>
      <c r="AH29" s="12"/>
      <c r="AI29" s="4"/>
      <c r="AJ29" s="14" t="s">
        <v>1</v>
      </c>
      <c r="AK29" s="18"/>
      <c r="AL29" s="18"/>
      <c r="AM29" s="18"/>
      <c r="AN29" s="18"/>
      <c r="AO29" s="18"/>
    </row>
    <row r="30" spans="2:133" s="1" customFormat="1" ht="22.5" customHeight="1" x14ac:dyDescent="0.15">
      <c r="B30" s="125" t="s">
        <v>10</v>
      </c>
      <c r="C30" s="126"/>
      <c r="D30" s="126"/>
      <c r="E30" s="38">
        <v>423</v>
      </c>
      <c r="F30" s="35">
        <v>7.328605200945626</v>
      </c>
      <c r="G30" s="32">
        <v>12.76595744680851</v>
      </c>
      <c r="H30" s="32">
        <v>18.203309692671397</v>
      </c>
      <c r="I30" s="32">
        <v>17.257683215130022</v>
      </c>
      <c r="J30" s="32">
        <v>10.16548463356974</v>
      </c>
      <c r="K30" s="32">
        <v>6.1465721040189125</v>
      </c>
      <c r="L30" s="32">
        <v>4.4917257683215128</v>
      </c>
      <c r="M30" s="32">
        <v>3.3096926713947989</v>
      </c>
      <c r="N30" s="32">
        <v>2.3640661938534278</v>
      </c>
      <c r="O30" s="32">
        <v>1.1820330969267139</v>
      </c>
      <c r="P30" s="32">
        <v>2.1276595744680851</v>
      </c>
      <c r="Q30" s="32">
        <v>0.4728132387706856</v>
      </c>
      <c r="R30" s="32">
        <v>1.4184397163120568</v>
      </c>
      <c r="S30" s="33">
        <v>12.76595744680851</v>
      </c>
      <c r="T30" s="19"/>
      <c r="U30" s="19"/>
      <c r="W30" s="125" t="s">
        <v>10</v>
      </c>
      <c r="X30" s="126"/>
      <c r="Y30" s="126"/>
      <c r="Z30" s="38">
        <f t="shared" ref="Z30:Z33" si="0">IF(LEN(E30)=0,"",E30)</f>
        <v>423</v>
      </c>
      <c r="AA30" s="78"/>
      <c r="AB30" s="79"/>
      <c r="AC30" s="79"/>
      <c r="AD30" s="79"/>
      <c r="AE30" s="79"/>
      <c r="AF30" s="79"/>
      <c r="AG30" s="79"/>
      <c r="AH30" s="79"/>
      <c r="AI30" s="80"/>
      <c r="AJ30" s="81"/>
      <c r="AK30" s="8"/>
      <c r="AL30" s="8"/>
      <c r="AM30" s="8"/>
      <c r="AN30" s="8"/>
      <c r="AO30" s="8"/>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row>
    <row r="31" spans="2:133" s="1" customFormat="1" ht="22.5" customHeight="1" x14ac:dyDescent="0.15">
      <c r="B31" s="127" t="s">
        <v>11</v>
      </c>
      <c r="C31" s="43" t="s">
        <v>12</v>
      </c>
      <c r="D31" s="44"/>
      <c r="E31" s="39">
        <v>180</v>
      </c>
      <c r="F31" s="63">
        <v>1.1111111111111112</v>
      </c>
      <c r="G31" s="53">
        <v>2.2222222222222223</v>
      </c>
      <c r="H31" s="57">
        <v>10</v>
      </c>
      <c r="I31" s="28">
        <v>21.111111111111111</v>
      </c>
      <c r="J31" s="28">
        <v>13.333333333333334</v>
      </c>
      <c r="K31" s="28">
        <v>10</v>
      </c>
      <c r="L31" s="28">
        <v>9.4444444444444446</v>
      </c>
      <c r="M31" s="28">
        <v>6.666666666666667</v>
      </c>
      <c r="N31" s="28">
        <v>4.4444444444444446</v>
      </c>
      <c r="O31" s="28">
        <v>2.7777777777777777</v>
      </c>
      <c r="P31" s="28">
        <v>4.4444444444444446</v>
      </c>
      <c r="Q31" s="28">
        <v>1.1111111111111112</v>
      </c>
      <c r="R31" s="28">
        <v>2.7777777777777777</v>
      </c>
      <c r="S31" s="29">
        <v>10.555555555555555</v>
      </c>
      <c r="T31" s="19"/>
      <c r="U31" s="19"/>
      <c r="V31" s="4"/>
      <c r="W31" s="127" t="s">
        <v>11</v>
      </c>
      <c r="X31" s="43" t="s">
        <v>12</v>
      </c>
      <c r="Y31" s="44"/>
      <c r="Z31" s="39">
        <f t="shared" si="0"/>
        <v>180</v>
      </c>
      <c r="AA31" s="73"/>
      <c r="AB31" s="7"/>
      <c r="AC31" s="7"/>
      <c r="AD31" s="7"/>
      <c r="AE31" s="7"/>
      <c r="AF31" s="7"/>
      <c r="AG31" s="7"/>
      <c r="AH31" s="7"/>
      <c r="AI31" s="4"/>
      <c r="AJ31" s="74"/>
      <c r="AK31" s="8"/>
      <c r="AL31" s="8"/>
      <c r="AM31" s="8"/>
      <c r="AN31" s="8"/>
      <c r="AO31" s="8"/>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row>
    <row r="32" spans="2:133" s="1" customFormat="1" ht="22.5" customHeight="1" x14ac:dyDescent="0.15">
      <c r="B32" s="128"/>
      <c r="C32" s="41" t="s">
        <v>13</v>
      </c>
      <c r="D32" s="45"/>
      <c r="E32" s="39">
        <v>82</v>
      </c>
      <c r="F32" s="36">
        <v>9.7560975609756095</v>
      </c>
      <c r="G32" s="28">
        <v>17.073170731707318</v>
      </c>
      <c r="H32" s="28">
        <v>18.292682926829269</v>
      </c>
      <c r="I32" s="28">
        <v>18.292682926829269</v>
      </c>
      <c r="J32" s="28">
        <v>8.536585365853659</v>
      </c>
      <c r="K32" s="28">
        <v>4.8780487804878048</v>
      </c>
      <c r="L32" s="28">
        <v>2.4390243902439024</v>
      </c>
      <c r="M32" s="28">
        <v>2.4390243902439024</v>
      </c>
      <c r="N32" s="28">
        <v>1.2195121951219512</v>
      </c>
      <c r="O32" s="28">
        <v>0</v>
      </c>
      <c r="P32" s="28">
        <v>1.2195121951219512</v>
      </c>
      <c r="Q32" s="28">
        <v>0</v>
      </c>
      <c r="R32" s="28">
        <v>0</v>
      </c>
      <c r="S32" s="29">
        <v>15.853658536585366</v>
      </c>
      <c r="T32" s="19"/>
      <c r="U32" s="19"/>
      <c r="V32" s="4"/>
      <c r="W32" s="128"/>
      <c r="X32" s="41" t="s">
        <v>13</v>
      </c>
      <c r="Y32" s="45"/>
      <c r="Z32" s="39">
        <f t="shared" si="0"/>
        <v>82</v>
      </c>
      <c r="AA32" s="73"/>
      <c r="AB32" s="7"/>
      <c r="AC32" s="7"/>
      <c r="AD32" s="7"/>
      <c r="AE32" s="7"/>
      <c r="AF32" s="7"/>
      <c r="AG32" s="7"/>
      <c r="AH32" s="7"/>
      <c r="AI32" s="4"/>
      <c r="AJ32" s="74"/>
      <c r="AK32" s="8"/>
      <c r="AL32" s="8"/>
      <c r="AM32" s="8"/>
      <c r="AN32" s="8"/>
      <c r="AO32" s="8"/>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row>
    <row r="33" spans="2:133" s="1" customFormat="1" ht="22.5" customHeight="1" x14ac:dyDescent="0.15">
      <c r="B33" s="129"/>
      <c r="C33" s="42" t="s">
        <v>14</v>
      </c>
      <c r="D33" s="46"/>
      <c r="E33" s="40">
        <v>138</v>
      </c>
      <c r="F33" s="64">
        <v>15.217391304347828</v>
      </c>
      <c r="G33" s="50">
        <v>25.362318840579711</v>
      </c>
      <c r="H33" s="56">
        <v>27.536231884057973</v>
      </c>
      <c r="I33" s="48">
        <v>7.9710144927536222</v>
      </c>
      <c r="J33" s="30">
        <v>7.9710144927536222</v>
      </c>
      <c r="K33" s="30">
        <v>1.4492753623188406</v>
      </c>
      <c r="L33" s="30">
        <v>0</v>
      </c>
      <c r="M33" s="30">
        <v>0</v>
      </c>
      <c r="N33" s="30">
        <v>0</v>
      </c>
      <c r="O33" s="30">
        <v>0</v>
      </c>
      <c r="P33" s="30">
        <v>0</v>
      </c>
      <c r="Q33" s="30">
        <v>0</v>
      </c>
      <c r="R33" s="30">
        <v>0.72463768115942029</v>
      </c>
      <c r="S33" s="31">
        <v>13.768115942028986</v>
      </c>
      <c r="T33" s="4"/>
      <c r="U33" s="4"/>
      <c r="W33" s="129"/>
      <c r="X33" s="42" t="s">
        <v>14</v>
      </c>
      <c r="Y33" s="46"/>
      <c r="Z33" s="40">
        <f t="shared" si="0"/>
        <v>138</v>
      </c>
      <c r="AA33" s="75"/>
      <c r="AB33" s="76"/>
      <c r="AC33" s="76"/>
      <c r="AD33" s="76"/>
      <c r="AE33" s="76"/>
      <c r="AF33" s="76"/>
      <c r="AG33" s="76"/>
      <c r="AH33" s="76"/>
      <c r="AI33" s="76"/>
      <c r="AJ33" s="77"/>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row>
    <row r="34" spans="2:133" s="122" customFormat="1" ht="22.5" customHeight="1" x14ac:dyDescent="0.15">
      <c r="B34" s="116"/>
      <c r="C34" s="117"/>
      <c r="D34" s="118"/>
      <c r="E34" s="119"/>
      <c r="F34" s="120"/>
      <c r="G34" s="120"/>
      <c r="H34" s="120"/>
      <c r="I34" s="120"/>
      <c r="J34" s="120"/>
      <c r="K34" s="120"/>
      <c r="L34" s="120"/>
      <c r="M34" s="120"/>
      <c r="N34" s="120"/>
      <c r="O34" s="120"/>
      <c r="P34" s="120"/>
      <c r="Q34" s="120"/>
      <c r="R34" s="120"/>
      <c r="S34" s="120"/>
      <c r="T34" s="121"/>
      <c r="U34" s="121"/>
      <c r="W34" s="116"/>
      <c r="X34" s="117"/>
      <c r="Y34" s="118"/>
      <c r="Z34" s="119"/>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c r="DW34" s="121"/>
      <c r="DX34" s="121"/>
      <c r="DY34" s="121"/>
      <c r="DZ34" s="121"/>
      <c r="EA34" s="121"/>
      <c r="EB34" s="121"/>
      <c r="EC34" s="121"/>
    </row>
    <row r="35" spans="2:133" ht="22.5" customHeight="1" x14ac:dyDescent="0.15">
      <c r="D35" s="93" t="str">
        <f t="shared" ref="D35:Q35" si="1">F28</f>
        <v>100万円未満</v>
      </c>
      <c r="E35" s="93" t="str">
        <f t="shared" si="1"/>
        <v>100～200万円未満</v>
      </c>
      <c r="F35" s="93" t="str">
        <f t="shared" si="1"/>
        <v>200～300万円未満</v>
      </c>
      <c r="G35" s="93" t="str">
        <f t="shared" si="1"/>
        <v>300～400万円未満</v>
      </c>
      <c r="H35" s="95" t="str">
        <f t="shared" si="1"/>
        <v>400～500万円未満</v>
      </c>
      <c r="I35" s="95" t="str">
        <f t="shared" si="1"/>
        <v>500～600万円未満</v>
      </c>
      <c r="J35" s="97" t="str">
        <f t="shared" si="1"/>
        <v>600～700万円未満</v>
      </c>
      <c r="K35" s="97" t="str">
        <f t="shared" si="1"/>
        <v>700～800万円未満</v>
      </c>
      <c r="L35" s="97" t="str">
        <f t="shared" si="1"/>
        <v>800～900万円未満</v>
      </c>
      <c r="M35" s="99" t="str">
        <f t="shared" si="1"/>
        <v>900～1000万円未満</v>
      </c>
      <c r="N35" s="99" t="str">
        <f t="shared" si="1"/>
        <v>1000～1100万円未満</v>
      </c>
      <c r="O35" s="99" t="str">
        <f t="shared" si="1"/>
        <v>1100～1200万円未満</v>
      </c>
      <c r="P35" s="99" t="str">
        <f t="shared" si="1"/>
        <v>1200万円以上</v>
      </c>
      <c r="Q35" s="82" t="str">
        <f t="shared" si="1"/>
        <v>分からない／答えたくない</v>
      </c>
      <c r="R35" s="82" t="s">
        <v>323</v>
      </c>
    </row>
    <row r="36" spans="2:133" ht="22.5" customHeight="1" x14ac:dyDescent="0.15">
      <c r="C36" t="str">
        <f>C31 &amp; "(n=" &amp; E31 &amp; ")"</f>
        <v>男性・管理職/総合職(n=180)</v>
      </c>
      <c r="D36" s="94">
        <f t="shared" ref="D36:Q38" si="2">F31</f>
        <v>1.1111111111111112</v>
      </c>
      <c r="E36" s="94">
        <f t="shared" si="2"/>
        <v>2.2222222222222223</v>
      </c>
      <c r="F36" s="94">
        <f t="shared" si="2"/>
        <v>10</v>
      </c>
      <c r="G36" s="94">
        <f t="shared" si="2"/>
        <v>21.111111111111111</v>
      </c>
      <c r="H36" s="96">
        <f t="shared" si="2"/>
        <v>13.333333333333334</v>
      </c>
      <c r="I36" s="96">
        <f t="shared" si="2"/>
        <v>10</v>
      </c>
      <c r="J36" s="98">
        <f t="shared" si="2"/>
        <v>9.4444444444444446</v>
      </c>
      <c r="K36" s="98">
        <f t="shared" si="2"/>
        <v>6.666666666666667</v>
      </c>
      <c r="L36" s="98">
        <f t="shared" si="2"/>
        <v>4.4444444444444446</v>
      </c>
      <c r="M36" s="100">
        <f t="shared" si="2"/>
        <v>2.7777777777777777</v>
      </c>
      <c r="N36" s="100">
        <f t="shared" si="2"/>
        <v>4.4444444444444446</v>
      </c>
      <c r="O36" s="100">
        <f t="shared" si="2"/>
        <v>1.1111111111111112</v>
      </c>
      <c r="P36" s="100">
        <f t="shared" si="2"/>
        <v>2.7777777777777777</v>
      </c>
      <c r="Q36" s="83">
        <f t="shared" si="2"/>
        <v>10.555555555555555</v>
      </c>
      <c r="R36" s="83">
        <f>SUM(D36:Q36)</f>
        <v>100</v>
      </c>
      <c r="S36" s="83">
        <f>SUM(D36:H36)</f>
        <v>47.777777777777779</v>
      </c>
      <c r="T36" s="83">
        <f>SUM(D36:F36)</f>
        <v>13.333333333333334</v>
      </c>
    </row>
    <row r="37" spans="2:133" ht="22.5" customHeight="1" x14ac:dyDescent="0.15">
      <c r="C37" t="str">
        <f>C32 &amp; "(n=" &amp; E32 &amp; ")"</f>
        <v>女性・管理職/総合職(n=82)</v>
      </c>
      <c r="D37" s="94">
        <f t="shared" si="2"/>
        <v>9.7560975609756095</v>
      </c>
      <c r="E37" s="94">
        <f t="shared" si="2"/>
        <v>17.073170731707318</v>
      </c>
      <c r="F37" s="94">
        <f t="shared" si="2"/>
        <v>18.292682926829269</v>
      </c>
      <c r="G37" s="94">
        <f t="shared" si="2"/>
        <v>18.292682926829269</v>
      </c>
      <c r="H37" s="96">
        <f t="shared" si="2"/>
        <v>8.536585365853659</v>
      </c>
      <c r="I37" s="96">
        <f t="shared" si="2"/>
        <v>4.8780487804878048</v>
      </c>
      <c r="J37" s="98">
        <f t="shared" si="2"/>
        <v>2.4390243902439024</v>
      </c>
      <c r="K37" s="98">
        <f t="shared" si="2"/>
        <v>2.4390243902439024</v>
      </c>
      <c r="L37" s="98">
        <f t="shared" si="2"/>
        <v>1.2195121951219512</v>
      </c>
      <c r="M37" s="100">
        <f t="shared" si="2"/>
        <v>0</v>
      </c>
      <c r="N37" s="100">
        <f t="shared" si="2"/>
        <v>1.2195121951219512</v>
      </c>
      <c r="O37" s="100">
        <f t="shared" si="2"/>
        <v>0</v>
      </c>
      <c r="P37" s="100">
        <f t="shared" si="2"/>
        <v>0</v>
      </c>
      <c r="Q37" s="83">
        <f t="shared" si="2"/>
        <v>15.853658536585366</v>
      </c>
      <c r="R37" s="83">
        <f t="shared" ref="R37:R39" si="3">SUM(D37:Q37)</f>
        <v>100</v>
      </c>
      <c r="S37" s="83">
        <f t="shared" ref="S37:S38" si="4">SUM(D37:H37)</f>
        <v>71.951219512195124</v>
      </c>
      <c r="T37" s="83">
        <f t="shared" ref="T37:T38" si="5">SUM(D37:F37)</f>
        <v>45.121951219512198</v>
      </c>
    </row>
    <row r="38" spans="2:133" ht="22.5" customHeight="1" x14ac:dyDescent="0.15">
      <c r="C38" t="str">
        <f>C33 &amp; "(n=" &amp; E33 &amp; ")"</f>
        <v>女性・一般職(n=138)</v>
      </c>
      <c r="D38" s="94">
        <f t="shared" si="2"/>
        <v>15.217391304347828</v>
      </c>
      <c r="E38" s="94">
        <f t="shared" si="2"/>
        <v>25.362318840579711</v>
      </c>
      <c r="F38" s="94">
        <f t="shared" si="2"/>
        <v>27.536231884057973</v>
      </c>
      <c r="G38" s="94">
        <f t="shared" si="2"/>
        <v>7.9710144927536222</v>
      </c>
      <c r="H38" s="96">
        <f t="shared" si="2"/>
        <v>7.9710144927536222</v>
      </c>
      <c r="I38" s="96">
        <f t="shared" si="2"/>
        <v>1.4492753623188406</v>
      </c>
      <c r="J38" s="98">
        <f t="shared" si="2"/>
        <v>0</v>
      </c>
      <c r="K38" s="98">
        <f t="shared" si="2"/>
        <v>0</v>
      </c>
      <c r="L38" s="98">
        <f t="shared" si="2"/>
        <v>0</v>
      </c>
      <c r="M38" s="100">
        <f t="shared" si="2"/>
        <v>0</v>
      </c>
      <c r="N38" s="100">
        <f t="shared" si="2"/>
        <v>0</v>
      </c>
      <c r="O38" s="100">
        <f t="shared" si="2"/>
        <v>0</v>
      </c>
      <c r="P38" s="100">
        <f t="shared" si="2"/>
        <v>0.72463768115942029</v>
      </c>
      <c r="Q38" s="83">
        <f t="shared" si="2"/>
        <v>13.768115942028986</v>
      </c>
      <c r="R38" s="83">
        <f t="shared" si="3"/>
        <v>100.00000000000001</v>
      </c>
      <c r="S38" s="83">
        <f t="shared" si="4"/>
        <v>84.057971014492765</v>
      </c>
      <c r="T38" s="83">
        <f t="shared" si="5"/>
        <v>68.115942028985515</v>
      </c>
    </row>
    <row r="39" spans="2:133" ht="22.5" customHeight="1" x14ac:dyDescent="0.15">
      <c r="C39" t="str">
        <f>B30 &amp; "(n=" &amp; E30 &amp; ")"</f>
        <v>全体(n=423)</v>
      </c>
      <c r="D39" s="94">
        <f t="shared" ref="D39:Q39" si="6">F30</f>
        <v>7.328605200945626</v>
      </c>
      <c r="E39" s="94">
        <f t="shared" si="6"/>
        <v>12.76595744680851</v>
      </c>
      <c r="F39" s="94">
        <f t="shared" si="6"/>
        <v>18.203309692671397</v>
      </c>
      <c r="G39" s="94">
        <f t="shared" si="6"/>
        <v>17.257683215130022</v>
      </c>
      <c r="H39" s="96">
        <f t="shared" si="6"/>
        <v>10.16548463356974</v>
      </c>
      <c r="I39" s="96">
        <f t="shared" si="6"/>
        <v>6.1465721040189125</v>
      </c>
      <c r="J39" s="98">
        <f t="shared" si="6"/>
        <v>4.4917257683215128</v>
      </c>
      <c r="K39" s="98">
        <f t="shared" si="6"/>
        <v>3.3096926713947989</v>
      </c>
      <c r="L39" s="98">
        <f t="shared" si="6"/>
        <v>2.3640661938534278</v>
      </c>
      <c r="M39" s="100">
        <f t="shared" si="6"/>
        <v>1.1820330969267139</v>
      </c>
      <c r="N39" s="100">
        <f t="shared" si="6"/>
        <v>2.1276595744680851</v>
      </c>
      <c r="O39" s="100">
        <f t="shared" si="6"/>
        <v>0.4728132387706856</v>
      </c>
      <c r="P39" s="100">
        <f t="shared" si="6"/>
        <v>1.4184397163120568</v>
      </c>
      <c r="Q39" s="83">
        <f t="shared" si="6"/>
        <v>12.76595744680851</v>
      </c>
      <c r="R39" s="83">
        <f t="shared" si="3"/>
        <v>100</v>
      </c>
    </row>
    <row r="40" spans="2:133" ht="22.5" customHeight="1" x14ac:dyDescent="0.15"/>
    <row r="41" spans="2:133" ht="22.5" customHeight="1" x14ac:dyDescent="0.15">
      <c r="M41" t="s">
        <v>364</v>
      </c>
      <c r="N41" t="s">
        <v>365</v>
      </c>
      <c r="O41" t="s">
        <v>366</v>
      </c>
      <c r="P41" t="s">
        <v>367</v>
      </c>
      <c r="Q41" s="82" t="str">
        <f>Q35</f>
        <v>分からない／答えたくない</v>
      </c>
    </row>
    <row r="42" spans="2:133" ht="22.5" customHeight="1" x14ac:dyDescent="0.15">
      <c r="L42" t="str">
        <f>C36</f>
        <v>男性・管理職/総合職(n=180)</v>
      </c>
      <c r="M42" s="83">
        <f>SUM(D36:G36)</f>
        <v>34.444444444444443</v>
      </c>
      <c r="N42" s="83">
        <f>SUM(H36:I36)</f>
        <v>23.333333333333336</v>
      </c>
      <c r="O42" s="83">
        <f>SUM(J36:L36)</f>
        <v>20.555555555555557</v>
      </c>
      <c r="P42" s="83">
        <f>SUM(M36:P36)</f>
        <v>11.111111111111111</v>
      </c>
      <c r="Q42" s="83">
        <f>Q36</f>
        <v>10.555555555555555</v>
      </c>
      <c r="R42" s="83">
        <f>SUM(M42:Q42)</f>
        <v>100.00000000000001</v>
      </c>
    </row>
    <row r="43" spans="2:133" ht="22.5" customHeight="1" x14ac:dyDescent="0.15">
      <c r="L43" t="str">
        <f t="shared" ref="L43:L44" si="7">C37</f>
        <v>女性・管理職/総合職(n=82)</v>
      </c>
      <c r="M43" s="83">
        <f t="shared" ref="M43:M44" si="8">SUM(D37:G37)</f>
        <v>63.41463414634147</v>
      </c>
      <c r="N43" s="83">
        <f t="shared" ref="N43:N44" si="9">SUM(H37:I37)</f>
        <v>13.414634146341463</v>
      </c>
      <c r="O43" s="83">
        <f t="shared" ref="O43" si="10">SUM(J37:L37)</f>
        <v>6.0975609756097562</v>
      </c>
      <c r="P43" s="83">
        <f t="shared" ref="P43:P44" si="11">SUM(M37:P37)</f>
        <v>1.2195121951219512</v>
      </c>
      <c r="Q43" s="83">
        <f t="shared" ref="Q43" si="12">Q37</f>
        <v>15.853658536585366</v>
      </c>
      <c r="R43" s="83">
        <f t="shared" ref="R43:R44" si="13">SUM(M43:Q43)</f>
        <v>100.00000000000001</v>
      </c>
    </row>
    <row r="44" spans="2:133" ht="22.5" customHeight="1" x14ac:dyDescent="0.15">
      <c r="L44" t="str">
        <f t="shared" si="7"/>
        <v>女性・一般職(n=138)</v>
      </c>
      <c r="M44" s="83">
        <f t="shared" si="8"/>
        <v>76.08695652173914</v>
      </c>
      <c r="N44" s="83">
        <f t="shared" si="9"/>
        <v>9.420289855072463</v>
      </c>
      <c r="O44" s="83">
        <f>SUM(J38:L38)</f>
        <v>0</v>
      </c>
      <c r="P44" s="83">
        <f t="shared" si="11"/>
        <v>0.72463768115942029</v>
      </c>
      <c r="Q44" s="83">
        <f>Q38</f>
        <v>13.768115942028986</v>
      </c>
      <c r="R44" s="83">
        <f t="shared" si="13"/>
        <v>100.00000000000001</v>
      </c>
    </row>
    <row r="45" spans="2:133" ht="22.5" customHeight="1" x14ac:dyDescent="0.15"/>
    <row r="46" spans="2:133" ht="22.5" customHeight="1" x14ac:dyDescent="0.15"/>
    <row r="47" spans="2:133" ht="22.5" customHeight="1" x14ac:dyDescent="0.15"/>
    <row r="48" spans="2:133" ht="22.5" customHeight="1" x14ac:dyDescent="0.15"/>
    <row r="49" ht="22.5" customHeight="1" x14ac:dyDescent="0.15"/>
    <row r="50" ht="22.5" customHeight="1" x14ac:dyDescent="0.15"/>
    <row r="51" ht="22.5" customHeight="1" x14ac:dyDescent="0.15"/>
  </sheetData>
  <mergeCells count="4">
    <mergeCell ref="B30:D30"/>
    <mergeCell ref="B31:B33"/>
    <mergeCell ref="W30:Y30"/>
    <mergeCell ref="W31:W33"/>
  </mergeCells>
  <phoneticPr fontId="5"/>
  <conditionalFormatting sqref="AJ28:AO28 C31:C32 F28:U28">
    <cfRule type="cellIs" dxfId="141" priority="2" stopIfTrue="1" operator="equal">
      <formula>"."</formula>
    </cfRule>
  </conditionalFormatting>
  <conditionalFormatting sqref="X31:X32">
    <cfRule type="cellIs" dxfId="14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V39"/>
  <sheetViews>
    <sheetView topLeftCell="A28"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8" width="6.75" customWidth="1"/>
    <col min="19" max="20" width="5.25" customWidth="1"/>
    <col min="21" max="21" width="3.375" customWidth="1"/>
    <col min="22" max="22" width="7" customWidth="1"/>
    <col min="23" max="23" width="25.625" customWidth="1"/>
    <col min="24" max="24" width="5.375" customWidth="1"/>
  </cols>
  <sheetData>
    <row r="1" spans="2:22" s="1" customFormat="1" ht="21.75" customHeight="1" x14ac:dyDescent="0.15">
      <c r="B1" s="15"/>
      <c r="C1" s="16"/>
      <c r="D1" s="2"/>
      <c r="E1" s="13"/>
      <c r="F1" s="4"/>
      <c r="G1" s="4"/>
      <c r="H1" s="4"/>
      <c r="I1" s="4"/>
      <c r="J1" s="4"/>
      <c r="K1" s="4"/>
      <c r="L1" s="4"/>
      <c r="M1" s="4"/>
      <c r="N1" s="4"/>
      <c r="O1" s="4"/>
      <c r="P1" s="4"/>
      <c r="Q1" s="4"/>
      <c r="R1" s="4"/>
    </row>
    <row r="2" spans="2:22" s="1" customFormat="1" ht="15" customHeight="1" x14ac:dyDescent="0.15">
      <c r="B2" s="15"/>
      <c r="C2" s="16"/>
      <c r="D2" s="2"/>
      <c r="E2" s="13"/>
      <c r="F2" s="4"/>
      <c r="G2" s="4"/>
      <c r="H2" s="4"/>
      <c r="I2" s="4"/>
      <c r="J2" s="4"/>
      <c r="K2" s="4"/>
      <c r="L2" s="4"/>
      <c r="M2" s="4"/>
      <c r="N2" s="4"/>
      <c r="O2" s="4"/>
      <c r="P2" s="4"/>
      <c r="Q2" s="4"/>
      <c r="R2" s="4"/>
    </row>
    <row r="3" spans="2:22" s="1" customFormat="1" ht="15" customHeight="1" x14ac:dyDescent="0.15">
      <c r="B3" s="15"/>
      <c r="C3" s="16"/>
      <c r="D3" s="2"/>
      <c r="E3" s="13"/>
      <c r="F3" s="4"/>
      <c r="G3" s="4"/>
      <c r="H3" s="4"/>
      <c r="I3" s="4"/>
      <c r="J3" s="4"/>
      <c r="K3" s="4"/>
      <c r="L3" s="4"/>
      <c r="M3" s="4"/>
      <c r="N3" s="4"/>
      <c r="O3" s="4"/>
      <c r="P3" s="4"/>
      <c r="Q3" s="4"/>
      <c r="R3" s="4"/>
    </row>
    <row r="4" spans="2:22" s="1" customFormat="1" ht="15" customHeight="1" x14ac:dyDescent="0.15">
      <c r="B4" s="15"/>
      <c r="C4" s="16"/>
      <c r="D4" s="2"/>
      <c r="E4" s="13"/>
      <c r="F4" s="4"/>
      <c r="G4" s="4"/>
      <c r="H4" s="4"/>
      <c r="I4" s="4"/>
      <c r="J4" s="4"/>
      <c r="K4" s="4"/>
      <c r="L4" s="4"/>
      <c r="M4" s="4"/>
      <c r="N4" s="4"/>
      <c r="O4" s="4"/>
      <c r="P4" s="4"/>
      <c r="Q4" s="4"/>
      <c r="R4" s="4"/>
    </row>
    <row r="5" spans="2:22" s="1" customFormat="1" ht="15" customHeight="1" x14ac:dyDescent="0.15">
      <c r="B5" s="15"/>
      <c r="C5" s="16"/>
      <c r="D5" s="2"/>
      <c r="E5" s="13"/>
      <c r="F5" s="4"/>
      <c r="G5" s="4"/>
      <c r="H5" s="4"/>
      <c r="I5" s="4"/>
      <c r="J5" s="4"/>
      <c r="K5" s="4"/>
      <c r="L5" s="4"/>
      <c r="M5" s="4"/>
      <c r="N5" s="4"/>
      <c r="O5" s="4"/>
      <c r="P5" s="4"/>
      <c r="Q5" s="4"/>
      <c r="R5" s="4"/>
    </row>
    <row r="6" spans="2:22" s="1" customFormat="1" ht="15" customHeight="1" x14ac:dyDescent="0.15">
      <c r="B6" s="15"/>
      <c r="C6" s="16"/>
      <c r="D6" s="2"/>
      <c r="E6" s="13"/>
      <c r="F6" s="4"/>
      <c r="G6" s="4"/>
      <c r="H6" s="4"/>
      <c r="I6" s="4"/>
      <c r="J6" s="4"/>
      <c r="K6" s="4"/>
      <c r="L6" s="4"/>
      <c r="M6" s="4"/>
      <c r="N6" s="4"/>
      <c r="O6" s="4"/>
      <c r="P6" s="4"/>
      <c r="Q6" s="4"/>
      <c r="R6" s="4"/>
    </row>
    <row r="7" spans="2:22" s="1" customFormat="1" ht="15" customHeight="1" x14ac:dyDescent="0.15">
      <c r="B7" s="15"/>
      <c r="C7" s="16"/>
      <c r="D7" s="2"/>
      <c r="E7" s="13"/>
      <c r="F7" s="4"/>
      <c r="G7" s="4"/>
      <c r="H7" s="4"/>
      <c r="I7" s="4"/>
      <c r="J7" s="4"/>
      <c r="K7" s="4"/>
      <c r="L7" s="4"/>
      <c r="M7" s="4"/>
      <c r="N7" s="4"/>
      <c r="O7" s="4"/>
      <c r="P7" s="4"/>
      <c r="Q7" s="4"/>
      <c r="R7" s="4"/>
    </row>
    <row r="8" spans="2:22" s="1" customFormat="1" ht="15" hidden="1" customHeight="1" x14ac:dyDescent="0.15">
      <c r="B8" s="15"/>
      <c r="C8" s="16"/>
      <c r="D8" s="2"/>
      <c r="E8" s="13"/>
      <c r="F8" s="4"/>
      <c r="G8" s="4"/>
      <c r="H8" s="4"/>
      <c r="I8" s="4"/>
      <c r="J8" s="4"/>
      <c r="K8" s="4"/>
      <c r="L8" s="4"/>
      <c r="M8" s="4"/>
      <c r="N8" s="4"/>
      <c r="O8" s="4"/>
      <c r="P8" s="4"/>
      <c r="Q8" s="4"/>
      <c r="R8" s="4"/>
    </row>
    <row r="9" spans="2:22" s="1" customFormat="1" ht="15" hidden="1" customHeight="1" x14ac:dyDescent="0.15">
      <c r="B9" s="15"/>
      <c r="C9" s="16"/>
      <c r="D9" s="2"/>
      <c r="E9" s="13"/>
      <c r="F9" s="4"/>
      <c r="G9" s="4"/>
      <c r="H9" s="4"/>
      <c r="I9" s="4"/>
      <c r="J9" s="4"/>
      <c r="K9" s="4"/>
      <c r="L9" s="4"/>
      <c r="M9" s="4"/>
      <c r="N9" s="4"/>
      <c r="O9" s="4"/>
      <c r="P9" s="4"/>
      <c r="Q9" s="4"/>
      <c r="R9" s="4"/>
      <c r="U9" s="4"/>
      <c r="V9" s="4"/>
    </row>
    <row r="10" spans="2:22" s="1" customFormat="1" ht="15" hidden="1" customHeight="1" x14ac:dyDescent="0.15">
      <c r="B10" s="15"/>
      <c r="C10" s="16"/>
      <c r="D10" s="2"/>
      <c r="E10" s="13"/>
      <c r="F10" s="4"/>
      <c r="G10" s="4"/>
      <c r="H10" s="4"/>
      <c r="I10" s="4"/>
      <c r="J10" s="4"/>
      <c r="K10" s="4"/>
      <c r="L10" s="4"/>
      <c r="M10" s="4"/>
      <c r="N10" s="4"/>
      <c r="O10" s="4"/>
      <c r="P10" s="4"/>
      <c r="Q10" s="4"/>
      <c r="R10" s="4"/>
      <c r="U10" s="3"/>
      <c r="V10" s="3"/>
    </row>
    <row r="11" spans="2:22" s="1" customFormat="1" ht="15" hidden="1" customHeight="1" x14ac:dyDescent="0.15">
      <c r="B11" s="15"/>
      <c r="C11" s="16"/>
      <c r="D11" s="2"/>
      <c r="E11" s="13"/>
      <c r="F11" s="4"/>
      <c r="G11" s="4"/>
      <c r="H11" s="4"/>
      <c r="I11" s="4"/>
      <c r="J11" s="4"/>
      <c r="K11" s="4"/>
      <c r="L11" s="4"/>
      <c r="M11" s="4"/>
      <c r="N11" s="4"/>
      <c r="O11" s="4"/>
      <c r="P11" s="4"/>
      <c r="Q11" s="4"/>
      <c r="R11" s="4"/>
      <c r="U11" s="6"/>
    </row>
    <row r="12" spans="2:22" s="1" customFormat="1" ht="15" hidden="1" customHeight="1" x14ac:dyDescent="0.15">
      <c r="B12" s="15"/>
      <c r="C12" s="16"/>
      <c r="D12" s="2"/>
      <c r="E12" s="13"/>
      <c r="F12" s="4"/>
      <c r="G12" s="4"/>
      <c r="H12" s="4"/>
      <c r="I12" s="4"/>
      <c r="J12" s="4"/>
      <c r="K12" s="4"/>
      <c r="L12" s="4"/>
      <c r="M12" s="4"/>
      <c r="N12" s="4"/>
      <c r="O12" s="4"/>
      <c r="P12" s="4"/>
      <c r="Q12" s="4"/>
      <c r="R12" s="4"/>
      <c r="U12" s="6"/>
    </row>
    <row r="13" spans="2:22" s="1" customFormat="1" ht="15" hidden="1" customHeight="1" x14ac:dyDescent="0.15">
      <c r="B13" s="15"/>
      <c r="C13" s="16"/>
      <c r="D13" s="2"/>
      <c r="E13" s="13"/>
      <c r="F13" s="4"/>
      <c r="G13" s="4"/>
      <c r="H13" s="4"/>
      <c r="I13" s="4"/>
      <c r="J13" s="4"/>
      <c r="K13" s="4"/>
      <c r="L13" s="4"/>
      <c r="M13" s="4"/>
      <c r="N13" s="4"/>
      <c r="O13" s="4"/>
      <c r="P13" s="4"/>
      <c r="Q13" s="4"/>
      <c r="R13" s="4"/>
      <c r="U13" s="6"/>
    </row>
    <row r="14" spans="2:22" s="1" customFormat="1" ht="15" customHeight="1" x14ac:dyDescent="0.15">
      <c r="B14" s="15"/>
      <c r="C14" s="16"/>
      <c r="D14" s="2"/>
      <c r="E14" s="13"/>
      <c r="F14" s="4"/>
      <c r="G14" s="4"/>
      <c r="H14" s="4"/>
      <c r="I14" s="4"/>
      <c r="J14" s="4"/>
      <c r="K14" s="4"/>
      <c r="L14" s="4"/>
      <c r="M14" s="4"/>
      <c r="N14" s="4"/>
      <c r="O14" s="4"/>
      <c r="P14" s="4"/>
      <c r="Q14" s="4"/>
      <c r="R14" s="4"/>
    </row>
    <row r="15" spans="2:22" s="1" customFormat="1" ht="15" customHeight="1" x14ac:dyDescent="0.15">
      <c r="B15" s="15"/>
      <c r="C15" s="16"/>
      <c r="D15" s="2"/>
      <c r="E15" s="13"/>
      <c r="F15" s="4"/>
      <c r="G15" s="4"/>
      <c r="H15" s="4"/>
      <c r="I15" s="4"/>
      <c r="J15" s="4"/>
      <c r="K15" s="4"/>
      <c r="L15" s="4"/>
      <c r="M15" s="4"/>
      <c r="N15" s="4"/>
      <c r="O15" s="4"/>
      <c r="P15" s="4"/>
      <c r="Q15" s="4"/>
      <c r="R15" s="4"/>
    </row>
    <row r="16" spans="2:22" s="1" customFormat="1" ht="15" customHeight="1" x14ac:dyDescent="0.15">
      <c r="B16" s="15"/>
      <c r="C16" s="16"/>
      <c r="D16" s="2"/>
      <c r="E16" s="13"/>
      <c r="F16" s="4"/>
      <c r="G16" s="4"/>
      <c r="H16" s="4"/>
      <c r="I16" s="4"/>
      <c r="J16" s="4"/>
      <c r="K16" s="4"/>
      <c r="L16" s="4"/>
      <c r="M16" s="4"/>
      <c r="N16" s="4"/>
      <c r="O16" s="4"/>
      <c r="P16" s="4"/>
      <c r="Q16" s="4"/>
      <c r="R16" s="4"/>
    </row>
    <row r="17" spans="2:22" s="1" customFormat="1" ht="15" customHeight="1" x14ac:dyDescent="0.15">
      <c r="B17" s="15"/>
      <c r="C17" s="16"/>
      <c r="D17" s="2"/>
      <c r="E17" s="13"/>
      <c r="F17" s="4"/>
      <c r="G17" s="4"/>
      <c r="H17" s="4"/>
      <c r="I17" s="4"/>
      <c r="J17" s="4"/>
      <c r="K17" s="4"/>
      <c r="L17" s="4"/>
      <c r="M17" s="4"/>
      <c r="N17" s="4"/>
      <c r="O17" s="4"/>
      <c r="P17" s="4"/>
      <c r="Q17" s="4"/>
      <c r="R17" s="4"/>
    </row>
    <row r="18" spans="2:22" s="1" customFormat="1" ht="15" customHeight="1" x14ac:dyDescent="0.15">
      <c r="B18" s="15"/>
      <c r="C18" s="16"/>
      <c r="D18" s="2"/>
      <c r="E18" s="13"/>
      <c r="F18" s="4"/>
      <c r="G18" s="4"/>
      <c r="H18" s="4"/>
      <c r="I18" s="4"/>
      <c r="J18" s="4"/>
      <c r="K18" s="4"/>
      <c r="L18" s="4"/>
      <c r="M18" s="4"/>
      <c r="N18" s="4"/>
      <c r="O18" s="4"/>
      <c r="P18" s="4"/>
      <c r="Q18" s="4"/>
      <c r="R18" s="4"/>
    </row>
    <row r="19" spans="2:22" s="1" customFormat="1" ht="15" customHeight="1" x14ac:dyDescent="0.15">
      <c r="B19" s="15"/>
      <c r="C19" s="16"/>
      <c r="D19" s="2"/>
      <c r="E19" s="13"/>
      <c r="F19" s="4"/>
      <c r="G19" s="4"/>
      <c r="H19" s="4"/>
      <c r="I19" s="4"/>
      <c r="J19" s="4"/>
      <c r="K19" s="4"/>
      <c r="L19" s="4"/>
      <c r="M19" s="4"/>
      <c r="N19" s="4"/>
      <c r="O19" s="4"/>
      <c r="P19" s="4"/>
      <c r="Q19" s="4"/>
      <c r="R19" s="4"/>
    </row>
    <row r="20" spans="2:22" s="1" customFormat="1" ht="15" customHeight="1" x14ac:dyDescent="0.15">
      <c r="B20" s="15"/>
      <c r="C20" s="16"/>
      <c r="D20" s="2"/>
      <c r="E20" s="13"/>
      <c r="F20" s="4"/>
      <c r="G20" s="4"/>
      <c r="H20" s="4"/>
      <c r="I20" s="4"/>
      <c r="J20" s="4"/>
      <c r="K20" s="4"/>
      <c r="L20" s="4"/>
      <c r="M20" s="4"/>
      <c r="N20" s="4"/>
      <c r="O20" s="4"/>
      <c r="P20" s="4"/>
      <c r="Q20" s="4"/>
      <c r="R20" s="4"/>
    </row>
    <row r="21" spans="2:22" s="1" customFormat="1" ht="15" customHeight="1" x14ac:dyDescent="0.15">
      <c r="B21" s="15"/>
      <c r="C21" s="16"/>
      <c r="D21" s="2"/>
      <c r="E21" s="13"/>
      <c r="F21" s="4"/>
      <c r="G21" s="4"/>
      <c r="H21" s="4"/>
      <c r="I21" s="4"/>
      <c r="J21" s="4"/>
      <c r="K21" s="4"/>
      <c r="L21" s="4"/>
      <c r="M21" s="4"/>
      <c r="N21" s="4"/>
      <c r="O21" s="4"/>
      <c r="P21" s="4"/>
      <c r="Q21" s="4"/>
      <c r="R21" s="4"/>
    </row>
    <row r="22" spans="2:22" s="1" customFormat="1" ht="15" customHeight="1" x14ac:dyDescent="0.15">
      <c r="B22" s="15"/>
      <c r="C22" s="16"/>
      <c r="D22" s="2"/>
      <c r="E22" s="13"/>
      <c r="F22" s="4"/>
      <c r="G22" s="4"/>
      <c r="H22" s="4"/>
      <c r="I22" s="4"/>
      <c r="J22" s="4"/>
      <c r="K22" s="4"/>
      <c r="L22" s="4"/>
      <c r="M22" s="4"/>
      <c r="N22" s="4"/>
      <c r="O22" s="4"/>
      <c r="P22" s="4"/>
      <c r="Q22" s="4"/>
      <c r="R22" s="4"/>
    </row>
    <row r="23" spans="2:22" s="1" customFormat="1" ht="15" customHeight="1" x14ac:dyDescent="0.15">
      <c r="B23" s="15"/>
      <c r="C23" s="16"/>
      <c r="D23" s="2"/>
      <c r="E23" s="13"/>
      <c r="F23" s="4"/>
      <c r="G23" s="4"/>
      <c r="H23" s="4"/>
      <c r="I23" s="4"/>
      <c r="J23" s="4"/>
      <c r="K23" s="4"/>
      <c r="L23" s="4"/>
      <c r="M23" s="4"/>
      <c r="N23" s="4"/>
      <c r="O23" s="4"/>
      <c r="P23" s="4"/>
      <c r="Q23" s="4"/>
      <c r="R23" s="4"/>
    </row>
    <row r="24" spans="2:22" s="1" customFormat="1" ht="15" customHeight="1" x14ac:dyDescent="0.15">
      <c r="B24" s="15"/>
      <c r="C24" s="16"/>
      <c r="D24" s="2"/>
      <c r="E24" s="13"/>
      <c r="F24" s="4"/>
      <c r="G24" s="4"/>
      <c r="H24" s="4"/>
      <c r="I24" s="4"/>
      <c r="J24" s="4"/>
      <c r="K24" s="4"/>
      <c r="L24" s="4"/>
      <c r="M24" s="4"/>
      <c r="N24" s="4"/>
      <c r="O24" s="4"/>
      <c r="P24" s="4"/>
      <c r="Q24" s="4"/>
      <c r="R24" s="4"/>
    </row>
    <row r="25" spans="2:22" s="1" customFormat="1" ht="15" customHeight="1" x14ac:dyDescent="0.15">
      <c r="B25" s="15"/>
      <c r="C25" s="16"/>
      <c r="D25" s="2"/>
      <c r="E25" s="13"/>
      <c r="F25" s="4"/>
      <c r="G25" s="4"/>
      <c r="H25" s="4"/>
      <c r="I25" s="4"/>
      <c r="J25" s="4"/>
      <c r="K25" s="4"/>
      <c r="L25" s="4"/>
      <c r="M25" s="4"/>
      <c r="N25" s="4"/>
      <c r="O25" s="4"/>
      <c r="P25" s="4"/>
      <c r="Q25" s="4"/>
      <c r="R25" s="4"/>
    </row>
    <row r="26" spans="2:22" s="1" customFormat="1" ht="15" customHeight="1" x14ac:dyDescent="0.15">
      <c r="B26" s="15"/>
      <c r="C26" s="16"/>
      <c r="D26" s="2"/>
      <c r="E26" s="13"/>
      <c r="F26" s="4"/>
      <c r="G26" s="4"/>
      <c r="H26" s="4"/>
      <c r="I26" s="4"/>
      <c r="J26" s="4"/>
      <c r="K26" s="4"/>
      <c r="L26" s="4"/>
      <c r="M26" s="4"/>
      <c r="N26" s="4"/>
      <c r="O26" s="4"/>
      <c r="P26" s="4"/>
      <c r="Q26" s="4"/>
      <c r="R26" s="4"/>
    </row>
    <row r="27" spans="2:22" s="1" customFormat="1" ht="15" customHeight="1" x14ac:dyDescent="0.15">
      <c r="B27" s="20"/>
      <c r="C27" s="20"/>
      <c r="D27" s="47"/>
      <c r="E27" s="34"/>
      <c r="F27" s="10"/>
      <c r="G27" s="10"/>
      <c r="H27" s="10"/>
      <c r="I27" s="10"/>
      <c r="J27" s="10"/>
      <c r="K27" s="10"/>
      <c r="L27" s="10"/>
      <c r="M27" s="10"/>
      <c r="N27" s="10"/>
      <c r="O27" s="10"/>
      <c r="P27" s="10"/>
      <c r="Q27" s="10"/>
      <c r="R27" s="10"/>
    </row>
    <row r="28" spans="2:22" s="4" customFormat="1" ht="129.94999999999999" customHeight="1" x14ac:dyDescent="0.15">
      <c r="B28" s="20"/>
      <c r="C28" s="20"/>
      <c r="D28" s="47"/>
      <c r="E28" s="21"/>
      <c r="F28" s="22" t="s">
        <v>105</v>
      </c>
      <c r="G28" s="23" t="s">
        <v>106</v>
      </c>
      <c r="H28" s="23" t="s">
        <v>107</v>
      </c>
      <c r="I28" s="23" t="s">
        <v>108</v>
      </c>
      <c r="J28" s="23" t="s">
        <v>109</v>
      </c>
      <c r="K28" s="23" t="s">
        <v>110</v>
      </c>
      <c r="L28" s="23" t="s">
        <v>111</v>
      </c>
      <c r="M28" s="23" t="s">
        <v>112</v>
      </c>
      <c r="N28" s="23" t="s">
        <v>113</v>
      </c>
      <c r="O28" s="23" t="s">
        <v>114</v>
      </c>
      <c r="P28" s="23" t="s">
        <v>115</v>
      </c>
      <c r="Q28" s="23" t="s">
        <v>116</v>
      </c>
      <c r="R28" s="24" t="s">
        <v>117</v>
      </c>
      <c r="S28" s="17"/>
      <c r="T28" s="17"/>
      <c r="U28" s="1"/>
      <c r="V28" s="1"/>
    </row>
    <row r="29" spans="2:22" s="3" customFormat="1" ht="20.100000000000001" customHeight="1" x14ac:dyDescent="0.15">
      <c r="B29" s="20"/>
      <c r="C29" s="20"/>
      <c r="D29" s="47"/>
      <c r="E29" s="11" t="s">
        <v>0</v>
      </c>
      <c r="F29" s="25"/>
      <c r="G29" s="26"/>
      <c r="H29" s="26"/>
      <c r="I29" s="26"/>
      <c r="J29" s="26"/>
      <c r="K29" s="26"/>
      <c r="L29" s="26"/>
      <c r="M29" s="26"/>
      <c r="N29" s="26"/>
      <c r="O29" s="26"/>
      <c r="P29" s="26"/>
      <c r="Q29" s="26"/>
      <c r="R29" s="27"/>
      <c r="U29" s="1"/>
      <c r="V29" s="1"/>
    </row>
    <row r="30" spans="2:22" s="1" customFormat="1" ht="22.5" customHeight="1" x14ac:dyDescent="0.15">
      <c r="B30" s="125" t="s">
        <v>10</v>
      </c>
      <c r="C30" s="126"/>
      <c r="D30" s="126"/>
      <c r="E30" s="38">
        <v>423</v>
      </c>
      <c r="F30" s="35">
        <v>50.354609929078009</v>
      </c>
      <c r="G30" s="32">
        <v>22.695035460992909</v>
      </c>
      <c r="H30" s="32">
        <v>23.877068557919621</v>
      </c>
      <c r="I30" s="32">
        <v>5.9101654846335698</v>
      </c>
      <c r="J30" s="32">
        <v>20.567375886524822</v>
      </c>
      <c r="K30" s="32">
        <v>3.3096926713947989</v>
      </c>
      <c r="L30" s="32">
        <v>6.8557919621749415</v>
      </c>
      <c r="M30" s="32">
        <v>5.4373522458628845</v>
      </c>
      <c r="N30" s="32">
        <v>6.1465721040189125</v>
      </c>
      <c r="O30" s="32">
        <v>5.4373522458628845</v>
      </c>
      <c r="P30" s="32">
        <v>5.9101654846335698</v>
      </c>
      <c r="Q30" s="32">
        <v>26.477541371158392</v>
      </c>
      <c r="R30" s="33">
        <v>23.640661938534279</v>
      </c>
      <c r="S30" s="16"/>
      <c r="T30" s="16"/>
    </row>
    <row r="31" spans="2:22" s="1" customFormat="1" ht="22.5" customHeight="1" x14ac:dyDescent="0.15">
      <c r="B31" s="127" t="s">
        <v>11</v>
      </c>
      <c r="C31" s="43" t="s">
        <v>12</v>
      </c>
      <c r="D31" s="44"/>
      <c r="E31" s="39">
        <v>180</v>
      </c>
      <c r="F31" s="65">
        <v>68.333333333333329</v>
      </c>
      <c r="G31" s="49">
        <v>32.777777777777779</v>
      </c>
      <c r="H31" s="49">
        <v>40.555555555555557</v>
      </c>
      <c r="I31" s="28">
        <v>10</v>
      </c>
      <c r="J31" s="49">
        <v>38.333333333333336</v>
      </c>
      <c r="K31" s="28">
        <v>6.666666666666667</v>
      </c>
      <c r="L31" s="57">
        <v>0</v>
      </c>
      <c r="M31" s="28">
        <v>1.6666666666666667</v>
      </c>
      <c r="N31" s="28">
        <v>4.4444444444444446</v>
      </c>
      <c r="O31" s="28">
        <v>3.3333333333333335</v>
      </c>
      <c r="P31" s="28">
        <v>3.8888888888888888</v>
      </c>
      <c r="Q31" s="28">
        <v>27.222222222222221</v>
      </c>
      <c r="R31" s="59">
        <v>9.4444444444444446</v>
      </c>
      <c r="S31" s="16"/>
      <c r="T31" s="16"/>
    </row>
    <row r="32" spans="2:22" s="1" customFormat="1" ht="22.5" customHeight="1" x14ac:dyDescent="0.15">
      <c r="B32" s="128"/>
      <c r="C32" s="41" t="s">
        <v>13</v>
      </c>
      <c r="D32" s="45"/>
      <c r="E32" s="39">
        <v>82</v>
      </c>
      <c r="F32" s="63">
        <v>43.902439024390247</v>
      </c>
      <c r="G32" s="57">
        <v>15.853658536585366</v>
      </c>
      <c r="H32" s="53">
        <v>13.414634146341465</v>
      </c>
      <c r="I32" s="28">
        <v>6.0975609756097562</v>
      </c>
      <c r="J32" s="53">
        <v>6.0975609756097562</v>
      </c>
      <c r="K32" s="28">
        <v>1.2195121951219512</v>
      </c>
      <c r="L32" s="60">
        <v>14.634146341463413</v>
      </c>
      <c r="M32" s="28">
        <v>8.536585365853659</v>
      </c>
      <c r="N32" s="28">
        <v>10.975609756097562</v>
      </c>
      <c r="O32" s="28">
        <v>7.3170731707317067</v>
      </c>
      <c r="P32" s="28">
        <v>7.3170731707317067</v>
      </c>
      <c r="Q32" s="28">
        <v>25.609756097560975</v>
      </c>
      <c r="R32" s="70">
        <v>31.707317073170731</v>
      </c>
      <c r="S32" s="16"/>
      <c r="T32" s="16"/>
    </row>
    <row r="33" spans="2:18" s="1" customFormat="1" ht="22.5" customHeight="1" x14ac:dyDescent="0.15">
      <c r="B33" s="129"/>
      <c r="C33" s="42" t="s">
        <v>14</v>
      </c>
      <c r="D33" s="46"/>
      <c r="E33" s="40">
        <v>138</v>
      </c>
      <c r="F33" s="52">
        <v>30.434782608695656</v>
      </c>
      <c r="G33" s="48">
        <v>13.043478260869565</v>
      </c>
      <c r="H33" s="54">
        <v>10.144927536231885</v>
      </c>
      <c r="I33" s="48">
        <v>0.72463768115942029</v>
      </c>
      <c r="J33" s="54">
        <v>4.3478260869565215</v>
      </c>
      <c r="K33" s="30">
        <v>0.72463768115942029</v>
      </c>
      <c r="L33" s="56">
        <v>12.318840579710146</v>
      </c>
      <c r="M33" s="30">
        <v>9.4202898550724647</v>
      </c>
      <c r="N33" s="30">
        <v>5.7971014492753623</v>
      </c>
      <c r="O33" s="30">
        <v>6.5217391304347823</v>
      </c>
      <c r="P33" s="30">
        <v>7.9710144927536222</v>
      </c>
      <c r="Q33" s="30">
        <v>25.362318840579711</v>
      </c>
      <c r="R33" s="69">
        <v>39.130434782608695</v>
      </c>
    </row>
    <row r="34" spans="2:18" s="122" customFormat="1" ht="22.5" customHeight="1" x14ac:dyDescent="0.15">
      <c r="B34" s="116"/>
      <c r="C34" s="117"/>
      <c r="D34" s="118"/>
      <c r="E34" s="119"/>
      <c r="F34" s="120"/>
      <c r="G34" s="120"/>
      <c r="H34" s="120"/>
      <c r="I34" s="120"/>
      <c r="J34" s="120"/>
      <c r="K34" s="120"/>
      <c r="L34" s="120"/>
      <c r="M34" s="120"/>
      <c r="N34" s="120"/>
      <c r="O34" s="120"/>
      <c r="P34" s="120"/>
      <c r="Q34" s="120"/>
      <c r="R34" s="120"/>
    </row>
    <row r="35" spans="2:18" x14ac:dyDescent="0.15">
      <c r="D35" s="82" t="str">
        <f t="shared" ref="D35:P35" si="0">F28</f>
        <v>違う部門への異動</v>
      </c>
      <c r="E35" s="82" t="str">
        <f t="shared" si="0"/>
        <v>全社に関わるような仕事（経営企画、人事、経理等）</v>
      </c>
      <c r="F35" s="82" t="str">
        <f t="shared" si="0"/>
        <v>出向、転籍</v>
      </c>
      <c r="G35" s="82" t="str">
        <f t="shared" si="0"/>
        <v>組合幹部</v>
      </c>
      <c r="H35" s="82" t="str">
        <f t="shared" si="0"/>
        <v>転居を伴う国内転勤</v>
      </c>
      <c r="I35" s="82" t="str">
        <f t="shared" si="0"/>
        <v>海外転勤</v>
      </c>
      <c r="J35" s="82" t="str">
        <f t="shared" si="0"/>
        <v>産休・育休</v>
      </c>
      <c r="K35" s="82" t="str">
        <f t="shared" si="0"/>
        <v>時短勤務</v>
      </c>
      <c r="L35" s="82" t="str">
        <f t="shared" si="0"/>
        <v>病気等の療養での休職（3か月以上）</v>
      </c>
      <c r="M35" s="82" t="str">
        <f t="shared" si="0"/>
        <v>副業</v>
      </c>
      <c r="N35" s="82" t="str">
        <f t="shared" si="0"/>
        <v>ボランティア</v>
      </c>
      <c r="O35" s="82" t="str">
        <f t="shared" si="0"/>
        <v>転職活動や転職</v>
      </c>
      <c r="P35" s="82" t="str">
        <f t="shared" si="0"/>
        <v>あてはまるものはない</v>
      </c>
      <c r="Q35" s="82" t="s">
        <v>323</v>
      </c>
    </row>
    <row r="36" spans="2:18" x14ac:dyDescent="0.15">
      <c r="C36" t="str">
        <f>C31 &amp; "(n=" &amp; E31 &amp; ")"</f>
        <v>男性・管理職/総合職(n=180)</v>
      </c>
      <c r="D36" s="83">
        <f t="shared" ref="D36:P38" si="1">F31</f>
        <v>68.333333333333329</v>
      </c>
      <c r="E36" s="83">
        <f t="shared" si="1"/>
        <v>32.777777777777779</v>
      </c>
      <c r="F36" s="83">
        <f t="shared" si="1"/>
        <v>40.555555555555557</v>
      </c>
      <c r="G36" s="83">
        <f t="shared" si="1"/>
        <v>10</v>
      </c>
      <c r="H36" s="83">
        <f t="shared" si="1"/>
        <v>38.333333333333336</v>
      </c>
      <c r="I36" s="83">
        <f t="shared" si="1"/>
        <v>6.666666666666667</v>
      </c>
      <c r="J36" s="83">
        <f t="shared" si="1"/>
        <v>0</v>
      </c>
      <c r="K36" s="83">
        <f t="shared" si="1"/>
        <v>1.6666666666666667</v>
      </c>
      <c r="L36" s="83">
        <f t="shared" si="1"/>
        <v>4.4444444444444446</v>
      </c>
      <c r="M36" s="83">
        <f t="shared" si="1"/>
        <v>3.3333333333333335</v>
      </c>
      <c r="N36" s="83">
        <f t="shared" si="1"/>
        <v>3.8888888888888888</v>
      </c>
      <c r="O36" s="83">
        <f t="shared" si="1"/>
        <v>27.222222222222221</v>
      </c>
      <c r="P36" s="83">
        <f t="shared" si="1"/>
        <v>9.4444444444444446</v>
      </c>
      <c r="Q36" s="83">
        <f>SUM(D36:P36)</f>
        <v>246.66666666666671</v>
      </c>
    </row>
    <row r="37" spans="2:18" x14ac:dyDescent="0.15">
      <c r="C37" t="str">
        <f>C32 &amp; "(n=" &amp; E32 &amp; ")"</f>
        <v>女性・管理職/総合職(n=82)</v>
      </c>
      <c r="D37" s="83">
        <f t="shared" si="1"/>
        <v>43.902439024390247</v>
      </c>
      <c r="E37" s="83">
        <f t="shared" si="1"/>
        <v>15.853658536585366</v>
      </c>
      <c r="F37" s="83">
        <f t="shared" si="1"/>
        <v>13.414634146341465</v>
      </c>
      <c r="G37" s="83">
        <f t="shared" si="1"/>
        <v>6.0975609756097562</v>
      </c>
      <c r="H37" s="83">
        <f t="shared" si="1"/>
        <v>6.0975609756097562</v>
      </c>
      <c r="I37" s="83">
        <f t="shared" si="1"/>
        <v>1.2195121951219512</v>
      </c>
      <c r="J37" s="83">
        <f t="shared" si="1"/>
        <v>14.634146341463413</v>
      </c>
      <c r="K37" s="83">
        <f t="shared" si="1"/>
        <v>8.536585365853659</v>
      </c>
      <c r="L37" s="83">
        <f t="shared" si="1"/>
        <v>10.975609756097562</v>
      </c>
      <c r="M37" s="83">
        <f t="shared" si="1"/>
        <v>7.3170731707317067</v>
      </c>
      <c r="N37" s="83">
        <f t="shared" si="1"/>
        <v>7.3170731707317067</v>
      </c>
      <c r="O37" s="83">
        <f t="shared" si="1"/>
        <v>25.609756097560975</v>
      </c>
      <c r="P37" s="83">
        <f t="shared" si="1"/>
        <v>31.707317073170731</v>
      </c>
      <c r="Q37" s="83">
        <f t="shared" ref="Q37:Q39" si="2">SUM(D37:P37)</f>
        <v>192.68292682926827</v>
      </c>
    </row>
    <row r="38" spans="2:18" x14ac:dyDescent="0.15">
      <c r="C38" t="str">
        <f>C33 &amp; "(n=" &amp; E33 &amp; ")"</f>
        <v>女性・一般職(n=138)</v>
      </c>
      <c r="D38" s="83">
        <f t="shared" si="1"/>
        <v>30.434782608695656</v>
      </c>
      <c r="E38" s="83">
        <f t="shared" si="1"/>
        <v>13.043478260869565</v>
      </c>
      <c r="F38" s="83">
        <f t="shared" si="1"/>
        <v>10.144927536231885</v>
      </c>
      <c r="G38" s="83">
        <f t="shared" si="1"/>
        <v>0.72463768115942029</v>
      </c>
      <c r="H38" s="83">
        <f t="shared" si="1"/>
        <v>4.3478260869565215</v>
      </c>
      <c r="I38" s="83">
        <f t="shared" si="1"/>
        <v>0.72463768115942029</v>
      </c>
      <c r="J38" s="83">
        <f t="shared" si="1"/>
        <v>12.318840579710146</v>
      </c>
      <c r="K38" s="83">
        <f t="shared" si="1"/>
        <v>9.4202898550724647</v>
      </c>
      <c r="L38" s="83">
        <f t="shared" si="1"/>
        <v>5.7971014492753623</v>
      </c>
      <c r="M38" s="83">
        <f t="shared" si="1"/>
        <v>6.5217391304347823</v>
      </c>
      <c r="N38" s="83">
        <f t="shared" si="1"/>
        <v>7.9710144927536222</v>
      </c>
      <c r="O38" s="83">
        <f t="shared" si="1"/>
        <v>25.362318840579711</v>
      </c>
      <c r="P38" s="83">
        <f t="shared" si="1"/>
        <v>39.130434782608695</v>
      </c>
      <c r="Q38" s="83">
        <f t="shared" si="2"/>
        <v>165.94202898550725</v>
      </c>
    </row>
    <row r="39" spans="2:18" x14ac:dyDescent="0.15">
      <c r="C39" t="str">
        <f>B30 &amp; "(n=" &amp; E30 &amp; ")"</f>
        <v>全体(n=423)</v>
      </c>
      <c r="D39" s="83">
        <f>F30</f>
        <v>50.354609929078009</v>
      </c>
      <c r="E39" s="83">
        <f t="shared" ref="E39:K39" si="3">G30</f>
        <v>22.695035460992909</v>
      </c>
      <c r="F39" s="83">
        <f t="shared" si="3"/>
        <v>23.877068557919621</v>
      </c>
      <c r="G39" s="83">
        <f t="shared" si="3"/>
        <v>5.9101654846335698</v>
      </c>
      <c r="H39" s="83">
        <f t="shared" si="3"/>
        <v>20.567375886524822</v>
      </c>
      <c r="I39" s="83">
        <f t="shared" si="3"/>
        <v>3.3096926713947989</v>
      </c>
      <c r="J39" s="83">
        <f t="shared" si="3"/>
        <v>6.8557919621749415</v>
      </c>
      <c r="K39" s="83">
        <f t="shared" si="3"/>
        <v>5.4373522458628845</v>
      </c>
      <c r="L39" s="83">
        <f t="shared" ref="L39" si="4">N30</f>
        <v>6.1465721040189125</v>
      </c>
      <c r="M39" s="83">
        <f t="shared" ref="M39" si="5">O30</f>
        <v>5.4373522458628845</v>
      </c>
      <c r="N39" s="83">
        <f t="shared" ref="N39" si="6">P30</f>
        <v>5.9101654846335698</v>
      </c>
      <c r="O39" s="83">
        <f t="shared" ref="O39" si="7">Q30</f>
        <v>26.477541371158392</v>
      </c>
      <c r="P39" s="83">
        <f t="shared" ref="P39" si="8">R30</f>
        <v>23.640661938534279</v>
      </c>
      <c r="Q39" s="83">
        <f t="shared" si="2"/>
        <v>206.6193853427896</v>
      </c>
    </row>
  </sheetData>
  <mergeCells count="2">
    <mergeCell ref="B30:D30"/>
    <mergeCell ref="B31:B33"/>
  </mergeCells>
  <phoneticPr fontId="5"/>
  <conditionalFormatting sqref="C31:C32 F28:R28">
    <cfRule type="cellIs" dxfId="139" priority="3" stopIfTrue="1" operator="equal">
      <formula>"."</formula>
    </cfRule>
  </conditionalFormatting>
  <conditionalFormatting sqref="S28">
    <cfRule type="cellIs" dxfId="138" priority="2" stopIfTrue="1" operator="equal">
      <formula>"."</formula>
    </cfRule>
  </conditionalFormatting>
  <conditionalFormatting sqref="T28">
    <cfRule type="cellIs" dxfId="137"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V39"/>
  <sheetViews>
    <sheetView topLeftCell="C27" zoomScaleNormal="100" workbookViewId="0">
      <selection activeCell="C34" sqref="A34:XFD34"/>
    </sheetView>
  </sheetViews>
  <sheetFormatPr defaultColWidth="5.25" defaultRowHeight="13.5" x14ac:dyDescent="0.15"/>
  <cols>
    <col min="1" max="2" width="7" customWidth="1"/>
    <col min="3" max="3" width="25.625" customWidth="1"/>
    <col min="4" max="4" width="4.625" customWidth="1"/>
    <col min="5" max="5" width="5.375" customWidth="1"/>
    <col min="6" max="18" width="6.75" customWidth="1"/>
    <col min="19" max="20" width="5.25" customWidth="1"/>
    <col min="21" max="21" width="3.375" customWidth="1"/>
    <col min="22" max="22" width="7" customWidth="1"/>
    <col min="23" max="23" width="25.625" customWidth="1"/>
    <col min="24" max="24" width="5.375" customWidth="1"/>
  </cols>
  <sheetData>
    <row r="1" spans="2:22" s="1" customFormat="1" ht="21.75" customHeight="1" x14ac:dyDescent="0.15">
      <c r="B1" s="15"/>
      <c r="C1" s="16"/>
      <c r="D1" s="2"/>
      <c r="E1" s="13"/>
      <c r="F1" s="4"/>
      <c r="G1" s="4"/>
      <c r="H1" s="4"/>
      <c r="I1" s="4"/>
      <c r="J1" s="4"/>
      <c r="K1" s="4"/>
      <c r="L1" s="4"/>
      <c r="M1" s="4"/>
      <c r="N1" s="4"/>
      <c r="O1" s="4"/>
      <c r="P1" s="4"/>
      <c r="Q1" s="4"/>
      <c r="R1" s="4"/>
    </row>
    <row r="2" spans="2:22" s="1" customFormat="1" ht="15" customHeight="1" x14ac:dyDescent="0.15">
      <c r="B2" s="15"/>
      <c r="C2" s="16"/>
      <c r="D2" s="2"/>
      <c r="E2" s="13"/>
      <c r="F2" s="4"/>
      <c r="G2" s="4"/>
      <c r="H2" s="4"/>
      <c r="I2" s="4"/>
      <c r="J2" s="4"/>
      <c r="K2" s="4"/>
      <c r="L2" s="4"/>
      <c r="M2" s="4"/>
      <c r="N2" s="4"/>
      <c r="O2" s="4"/>
      <c r="P2" s="4"/>
      <c r="Q2" s="4"/>
      <c r="R2" s="4"/>
    </row>
    <row r="3" spans="2:22" s="1" customFormat="1" ht="15" customHeight="1" x14ac:dyDescent="0.15">
      <c r="B3" s="15"/>
      <c r="C3" s="16"/>
      <c r="D3" s="2"/>
      <c r="E3" s="13"/>
      <c r="F3" s="4"/>
      <c r="G3" s="4"/>
      <c r="H3" s="4"/>
      <c r="I3" s="4"/>
      <c r="J3" s="4"/>
      <c r="K3" s="4"/>
      <c r="L3" s="4"/>
      <c r="M3" s="4"/>
      <c r="N3" s="4"/>
      <c r="O3" s="4"/>
      <c r="P3" s="4"/>
      <c r="Q3" s="4"/>
      <c r="R3" s="4"/>
    </row>
    <row r="4" spans="2:22" s="1" customFormat="1" ht="15" customHeight="1" x14ac:dyDescent="0.15">
      <c r="B4" s="15"/>
      <c r="C4" s="16"/>
      <c r="D4" s="2"/>
      <c r="E4" s="13"/>
      <c r="F4" s="4"/>
      <c r="G4" s="4"/>
      <c r="H4" s="4"/>
      <c r="I4" s="4"/>
      <c r="J4" s="4"/>
      <c r="K4" s="4"/>
      <c r="L4" s="4"/>
      <c r="M4" s="4"/>
      <c r="N4" s="4"/>
      <c r="O4" s="4"/>
      <c r="P4" s="4"/>
      <c r="Q4" s="4"/>
      <c r="R4" s="4"/>
    </row>
    <row r="5" spans="2:22" s="1" customFormat="1" ht="15" customHeight="1" x14ac:dyDescent="0.15">
      <c r="B5" s="15"/>
      <c r="C5" s="16"/>
      <c r="D5" s="2"/>
      <c r="E5" s="13"/>
      <c r="F5" s="4"/>
      <c r="G5" s="4"/>
      <c r="H5" s="4"/>
      <c r="I5" s="4"/>
      <c r="J5" s="4"/>
      <c r="K5" s="4"/>
      <c r="L5" s="4"/>
      <c r="M5" s="4"/>
      <c r="N5" s="4"/>
      <c r="O5" s="4"/>
      <c r="P5" s="4"/>
      <c r="Q5" s="4"/>
      <c r="R5" s="4"/>
    </row>
    <row r="6" spans="2:22" s="1" customFormat="1" ht="15" customHeight="1" x14ac:dyDescent="0.15">
      <c r="B6" s="15"/>
      <c r="C6" s="16"/>
      <c r="D6" s="2"/>
      <c r="E6" s="13"/>
      <c r="F6" s="4"/>
      <c r="G6" s="4"/>
      <c r="H6" s="4"/>
      <c r="I6" s="4"/>
      <c r="J6" s="4"/>
      <c r="K6" s="4"/>
      <c r="L6" s="4"/>
      <c r="M6" s="4"/>
      <c r="N6" s="4"/>
      <c r="O6" s="4"/>
      <c r="P6" s="4"/>
      <c r="Q6" s="4"/>
      <c r="R6" s="4"/>
    </row>
    <row r="7" spans="2:22" s="1" customFormat="1" ht="15" customHeight="1" x14ac:dyDescent="0.15">
      <c r="B7" s="15"/>
      <c r="C7" s="16"/>
      <c r="D7" s="2"/>
      <c r="E7" s="13"/>
      <c r="F7" s="4"/>
      <c r="G7" s="4"/>
      <c r="H7" s="4"/>
      <c r="I7" s="4"/>
      <c r="J7" s="4"/>
      <c r="K7" s="4"/>
      <c r="L7" s="4"/>
      <c r="M7" s="4"/>
      <c r="N7" s="4"/>
      <c r="O7" s="4"/>
      <c r="P7" s="4"/>
      <c r="Q7" s="4"/>
      <c r="R7" s="4"/>
    </row>
    <row r="8" spans="2:22" s="1" customFormat="1" ht="15" hidden="1" customHeight="1" x14ac:dyDescent="0.15">
      <c r="B8" s="15"/>
      <c r="C8" s="16"/>
      <c r="D8" s="2"/>
      <c r="E8" s="13"/>
      <c r="F8" s="4"/>
      <c r="G8" s="4"/>
      <c r="H8" s="4"/>
      <c r="I8" s="4"/>
      <c r="J8" s="4"/>
      <c r="K8" s="4"/>
      <c r="L8" s="4"/>
      <c r="M8" s="4"/>
      <c r="N8" s="4"/>
      <c r="O8" s="4"/>
      <c r="P8" s="4"/>
      <c r="Q8" s="4"/>
      <c r="R8" s="4"/>
    </row>
    <row r="9" spans="2:22" s="1" customFormat="1" ht="15" hidden="1" customHeight="1" x14ac:dyDescent="0.15">
      <c r="B9" s="15"/>
      <c r="C9" s="16"/>
      <c r="D9" s="2"/>
      <c r="E9" s="13"/>
      <c r="F9" s="4"/>
      <c r="G9" s="4"/>
      <c r="H9" s="4"/>
      <c r="I9" s="4"/>
      <c r="J9" s="4"/>
      <c r="K9" s="4"/>
      <c r="L9" s="4"/>
      <c r="M9" s="4"/>
      <c r="N9" s="4"/>
      <c r="O9" s="4"/>
      <c r="P9" s="4"/>
      <c r="Q9" s="4"/>
      <c r="R9" s="4"/>
      <c r="U9" s="4"/>
      <c r="V9" s="4"/>
    </row>
    <row r="10" spans="2:22" s="1" customFormat="1" ht="15" hidden="1" customHeight="1" x14ac:dyDescent="0.15">
      <c r="B10" s="15"/>
      <c r="C10" s="16"/>
      <c r="D10" s="2"/>
      <c r="E10" s="13"/>
      <c r="F10" s="4"/>
      <c r="G10" s="4"/>
      <c r="H10" s="4"/>
      <c r="I10" s="4"/>
      <c r="J10" s="4"/>
      <c r="K10" s="4"/>
      <c r="L10" s="4"/>
      <c r="M10" s="4"/>
      <c r="N10" s="4"/>
      <c r="O10" s="4"/>
      <c r="P10" s="4"/>
      <c r="Q10" s="4"/>
      <c r="R10" s="4"/>
      <c r="U10" s="3"/>
      <c r="V10" s="3"/>
    </row>
    <row r="11" spans="2:22" s="1" customFormat="1" ht="15" hidden="1" customHeight="1" x14ac:dyDescent="0.15">
      <c r="B11" s="15"/>
      <c r="C11" s="16"/>
      <c r="D11" s="2"/>
      <c r="E11" s="13"/>
      <c r="F11" s="4"/>
      <c r="G11" s="4"/>
      <c r="H11" s="4"/>
      <c r="I11" s="4"/>
      <c r="J11" s="4"/>
      <c r="K11" s="4"/>
      <c r="L11" s="4"/>
      <c r="M11" s="4"/>
      <c r="N11" s="4"/>
      <c r="O11" s="4"/>
      <c r="P11" s="4"/>
      <c r="Q11" s="4"/>
      <c r="R11" s="4"/>
      <c r="U11" s="6"/>
    </row>
    <row r="12" spans="2:22" s="1" customFormat="1" ht="15" hidden="1" customHeight="1" x14ac:dyDescent="0.15">
      <c r="B12" s="15"/>
      <c r="C12" s="16"/>
      <c r="D12" s="2"/>
      <c r="E12" s="13"/>
      <c r="F12" s="4"/>
      <c r="G12" s="4"/>
      <c r="H12" s="4"/>
      <c r="I12" s="4"/>
      <c r="J12" s="4"/>
      <c r="K12" s="4"/>
      <c r="L12" s="4"/>
      <c r="M12" s="4"/>
      <c r="N12" s="4"/>
      <c r="O12" s="4"/>
      <c r="P12" s="4"/>
      <c r="Q12" s="4"/>
      <c r="R12" s="4"/>
      <c r="U12" s="6"/>
    </row>
    <row r="13" spans="2:22" s="1" customFormat="1" ht="15" hidden="1" customHeight="1" x14ac:dyDescent="0.15">
      <c r="B13" s="15"/>
      <c r="C13" s="16"/>
      <c r="D13" s="2"/>
      <c r="E13" s="13"/>
      <c r="F13" s="4"/>
      <c r="G13" s="4"/>
      <c r="H13" s="4"/>
      <c r="I13" s="4"/>
      <c r="J13" s="4"/>
      <c r="K13" s="4"/>
      <c r="L13" s="4"/>
      <c r="M13" s="4"/>
      <c r="N13" s="4"/>
      <c r="O13" s="4"/>
      <c r="P13" s="4"/>
      <c r="Q13" s="4"/>
      <c r="R13" s="4"/>
      <c r="U13" s="6"/>
    </row>
    <row r="14" spans="2:22" s="1" customFormat="1" ht="15" customHeight="1" x14ac:dyDescent="0.15">
      <c r="B14" s="15"/>
      <c r="C14" s="16"/>
      <c r="D14" s="2"/>
      <c r="E14" s="13"/>
      <c r="F14" s="4"/>
      <c r="G14" s="4"/>
      <c r="H14" s="4"/>
      <c r="I14" s="4"/>
      <c r="J14" s="4"/>
      <c r="K14" s="4"/>
      <c r="L14" s="4"/>
      <c r="M14" s="4"/>
      <c r="N14" s="4"/>
      <c r="O14" s="4"/>
      <c r="P14" s="4"/>
      <c r="Q14" s="4"/>
      <c r="R14" s="4"/>
    </row>
    <row r="15" spans="2:22" s="1" customFormat="1" ht="15" customHeight="1" x14ac:dyDescent="0.15">
      <c r="B15" s="15"/>
      <c r="C15" s="16"/>
      <c r="D15" s="2"/>
      <c r="E15" s="13"/>
      <c r="F15" s="4"/>
      <c r="G15" s="4"/>
      <c r="H15" s="4"/>
      <c r="I15" s="4"/>
      <c r="J15" s="4"/>
      <c r="K15" s="4"/>
      <c r="L15" s="4"/>
      <c r="M15" s="4"/>
      <c r="N15" s="4"/>
      <c r="O15" s="4"/>
      <c r="P15" s="4"/>
      <c r="Q15" s="4"/>
      <c r="R15" s="4"/>
    </row>
    <row r="16" spans="2:22" s="1" customFormat="1" ht="15" customHeight="1" x14ac:dyDescent="0.15">
      <c r="B16" s="15"/>
      <c r="C16" s="16"/>
      <c r="D16" s="2"/>
      <c r="E16" s="13"/>
      <c r="F16" s="4"/>
      <c r="G16" s="4"/>
      <c r="H16" s="4"/>
      <c r="I16" s="4"/>
      <c r="J16" s="4"/>
      <c r="K16" s="4"/>
      <c r="L16" s="4"/>
      <c r="M16" s="4"/>
      <c r="N16" s="4"/>
      <c r="O16" s="4"/>
      <c r="P16" s="4"/>
      <c r="Q16" s="4"/>
      <c r="R16" s="4"/>
    </row>
    <row r="17" spans="2:22" s="1" customFormat="1" ht="15" customHeight="1" x14ac:dyDescent="0.15">
      <c r="B17" s="15"/>
      <c r="C17" s="16"/>
      <c r="D17" s="2"/>
      <c r="E17" s="13"/>
      <c r="F17" s="4"/>
      <c r="G17" s="4"/>
      <c r="H17" s="4"/>
      <c r="I17" s="4"/>
      <c r="J17" s="4"/>
      <c r="K17" s="4"/>
      <c r="L17" s="4"/>
      <c r="M17" s="4"/>
      <c r="N17" s="4"/>
      <c r="O17" s="4"/>
      <c r="P17" s="4"/>
      <c r="Q17" s="4"/>
      <c r="R17" s="4"/>
    </row>
    <row r="18" spans="2:22" s="1" customFormat="1" ht="15" customHeight="1" x14ac:dyDescent="0.15">
      <c r="B18" s="15"/>
      <c r="C18" s="16"/>
      <c r="D18" s="2"/>
      <c r="E18" s="13"/>
      <c r="F18" s="4"/>
      <c r="G18" s="4"/>
      <c r="H18" s="4"/>
      <c r="I18" s="4"/>
      <c r="J18" s="4"/>
      <c r="K18" s="4"/>
      <c r="L18" s="4"/>
      <c r="M18" s="4"/>
      <c r="N18" s="4"/>
      <c r="O18" s="4"/>
      <c r="P18" s="4"/>
      <c r="Q18" s="4"/>
      <c r="R18" s="4"/>
    </row>
    <row r="19" spans="2:22" s="1" customFormat="1" ht="15" customHeight="1" x14ac:dyDescent="0.15">
      <c r="B19" s="15"/>
      <c r="C19" s="16"/>
      <c r="D19" s="2"/>
      <c r="E19" s="13"/>
      <c r="F19" s="4"/>
      <c r="G19" s="4"/>
      <c r="H19" s="4"/>
      <c r="I19" s="4"/>
      <c r="J19" s="4"/>
      <c r="K19" s="4"/>
      <c r="L19" s="4"/>
      <c r="M19" s="4"/>
      <c r="N19" s="4"/>
      <c r="O19" s="4"/>
      <c r="P19" s="4"/>
      <c r="Q19" s="4"/>
      <c r="R19" s="4"/>
    </row>
    <row r="20" spans="2:22" s="1" customFormat="1" ht="15" customHeight="1" x14ac:dyDescent="0.15">
      <c r="B20" s="15"/>
      <c r="C20" s="16"/>
      <c r="D20" s="2"/>
      <c r="E20" s="13"/>
      <c r="F20" s="4"/>
      <c r="G20" s="4"/>
      <c r="H20" s="4"/>
      <c r="I20" s="4"/>
      <c r="J20" s="4"/>
      <c r="K20" s="4"/>
      <c r="L20" s="4"/>
      <c r="M20" s="4"/>
      <c r="N20" s="4"/>
      <c r="O20" s="4"/>
      <c r="P20" s="4"/>
      <c r="Q20" s="4"/>
      <c r="R20" s="4"/>
    </row>
    <row r="21" spans="2:22" s="1" customFormat="1" ht="15" customHeight="1" x14ac:dyDescent="0.15">
      <c r="B21" s="15"/>
      <c r="C21" s="16"/>
      <c r="D21" s="2"/>
      <c r="E21" s="13"/>
      <c r="F21" s="4"/>
      <c r="G21" s="4"/>
      <c r="H21" s="4"/>
      <c r="I21" s="4"/>
      <c r="J21" s="4"/>
      <c r="K21" s="4"/>
      <c r="L21" s="4"/>
      <c r="M21" s="4"/>
      <c r="N21" s="4"/>
      <c r="O21" s="4"/>
      <c r="P21" s="4"/>
      <c r="Q21" s="4"/>
      <c r="R21" s="4"/>
    </row>
    <row r="22" spans="2:22" s="1" customFormat="1" ht="15" customHeight="1" x14ac:dyDescent="0.15">
      <c r="B22" s="15"/>
      <c r="C22" s="16"/>
      <c r="D22" s="2"/>
      <c r="E22" s="13"/>
      <c r="F22" s="4"/>
      <c r="G22" s="4"/>
      <c r="H22" s="4"/>
      <c r="I22" s="4"/>
      <c r="J22" s="4"/>
      <c r="K22" s="4"/>
      <c r="L22" s="4"/>
      <c r="M22" s="4"/>
      <c r="N22" s="4"/>
      <c r="O22" s="4"/>
      <c r="P22" s="4"/>
      <c r="Q22" s="4"/>
      <c r="R22" s="4"/>
    </row>
    <row r="23" spans="2:22" s="1" customFormat="1" ht="15" customHeight="1" x14ac:dyDescent="0.15">
      <c r="B23" s="15"/>
      <c r="C23" s="16"/>
      <c r="D23" s="2"/>
      <c r="E23" s="13"/>
      <c r="F23" s="4"/>
      <c r="G23" s="4"/>
      <c r="H23" s="4"/>
      <c r="I23" s="4"/>
      <c r="J23" s="4"/>
      <c r="K23" s="4"/>
      <c r="L23" s="4"/>
      <c r="M23" s="4"/>
      <c r="N23" s="4"/>
      <c r="O23" s="4"/>
      <c r="P23" s="4"/>
      <c r="Q23" s="4"/>
      <c r="R23" s="4"/>
    </row>
    <row r="24" spans="2:22" s="1" customFormat="1" ht="15" customHeight="1" x14ac:dyDescent="0.15">
      <c r="B24" s="15"/>
      <c r="C24" s="16"/>
      <c r="D24" s="2"/>
      <c r="E24" s="13"/>
      <c r="F24" s="4"/>
      <c r="G24" s="4"/>
      <c r="H24" s="4"/>
      <c r="I24" s="4"/>
      <c r="J24" s="4"/>
      <c r="K24" s="4"/>
      <c r="L24" s="4"/>
      <c r="M24" s="4"/>
      <c r="N24" s="4"/>
      <c r="O24" s="4"/>
      <c r="P24" s="4"/>
      <c r="Q24" s="4"/>
      <c r="R24" s="4"/>
    </row>
    <row r="25" spans="2:22" s="1" customFormat="1" ht="15" customHeight="1" x14ac:dyDescent="0.15">
      <c r="B25" s="15"/>
      <c r="C25" s="16"/>
      <c r="D25" s="2"/>
      <c r="E25" s="13"/>
      <c r="F25" s="4"/>
      <c r="G25" s="4"/>
      <c r="H25" s="4"/>
      <c r="I25" s="4"/>
      <c r="J25" s="4"/>
      <c r="K25" s="4"/>
      <c r="L25" s="4"/>
      <c r="M25" s="4"/>
      <c r="N25" s="4"/>
      <c r="O25" s="4"/>
      <c r="P25" s="4"/>
      <c r="Q25" s="4"/>
      <c r="R25" s="4"/>
    </row>
    <row r="26" spans="2:22" s="1" customFormat="1" ht="15" customHeight="1" x14ac:dyDescent="0.15">
      <c r="B26" s="15"/>
      <c r="C26" s="16"/>
      <c r="D26" s="2"/>
      <c r="E26" s="13"/>
      <c r="F26" s="4"/>
      <c r="G26" s="4"/>
      <c r="H26" s="4"/>
      <c r="I26" s="4"/>
      <c r="J26" s="4"/>
      <c r="K26" s="4"/>
      <c r="L26" s="4"/>
      <c r="M26" s="4"/>
      <c r="N26" s="4"/>
      <c r="O26" s="4"/>
      <c r="P26" s="4"/>
      <c r="Q26" s="4"/>
      <c r="R26" s="4"/>
    </row>
    <row r="27" spans="2:22" s="1" customFormat="1" ht="15" customHeight="1" x14ac:dyDescent="0.15">
      <c r="B27" s="20"/>
      <c r="C27" s="20"/>
      <c r="D27" s="47"/>
      <c r="E27" s="34"/>
      <c r="F27" s="10"/>
      <c r="G27" s="10"/>
      <c r="H27" s="10"/>
      <c r="I27" s="10"/>
      <c r="J27" s="10"/>
      <c r="K27" s="10"/>
      <c r="L27" s="10"/>
      <c r="M27" s="10"/>
      <c r="N27" s="10"/>
      <c r="O27" s="10"/>
      <c r="P27" s="10"/>
      <c r="Q27" s="10"/>
      <c r="R27" s="10"/>
    </row>
    <row r="28" spans="2:22" s="4" customFormat="1" ht="129.94999999999999" customHeight="1" x14ac:dyDescent="0.15">
      <c r="B28" s="20"/>
      <c r="C28" s="20"/>
      <c r="D28" s="47"/>
      <c r="E28" s="21"/>
      <c r="F28" s="22" t="s">
        <v>105</v>
      </c>
      <c r="G28" s="23" t="s">
        <v>106</v>
      </c>
      <c r="H28" s="23" t="s">
        <v>107</v>
      </c>
      <c r="I28" s="23" t="s">
        <v>108</v>
      </c>
      <c r="J28" s="23" t="s">
        <v>109</v>
      </c>
      <c r="K28" s="23" t="s">
        <v>110</v>
      </c>
      <c r="L28" s="23" t="s">
        <v>111</v>
      </c>
      <c r="M28" s="23" t="s">
        <v>112</v>
      </c>
      <c r="N28" s="23" t="s">
        <v>113</v>
      </c>
      <c r="O28" s="23" t="s">
        <v>114</v>
      </c>
      <c r="P28" s="23" t="s">
        <v>115</v>
      </c>
      <c r="Q28" s="23" t="s">
        <v>116</v>
      </c>
      <c r="R28" s="24" t="s">
        <v>117</v>
      </c>
      <c r="S28" s="17"/>
      <c r="T28" s="17"/>
      <c r="U28" s="1"/>
      <c r="V28" s="1"/>
    </row>
    <row r="29" spans="2:22" s="3" customFormat="1" ht="20.100000000000001" customHeight="1" x14ac:dyDescent="0.15">
      <c r="B29" s="20"/>
      <c r="C29" s="20"/>
      <c r="D29" s="47"/>
      <c r="E29" s="11" t="s">
        <v>0</v>
      </c>
      <c r="F29" s="25"/>
      <c r="G29" s="26"/>
      <c r="H29" s="26"/>
      <c r="I29" s="26"/>
      <c r="J29" s="26"/>
      <c r="K29" s="26"/>
      <c r="L29" s="26"/>
      <c r="M29" s="26"/>
      <c r="N29" s="26"/>
      <c r="O29" s="26"/>
      <c r="P29" s="26"/>
      <c r="Q29" s="26"/>
      <c r="R29" s="27"/>
      <c r="U29" s="1"/>
      <c r="V29" s="1"/>
    </row>
    <row r="30" spans="2:22" s="1" customFormat="1" ht="22.5" customHeight="1" x14ac:dyDescent="0.15">
      <c r="B30" s="125" t="s">
        <v>10</v>
      </c>
      <c r="C30" s="126"/>
      <c r="D30" s="126"/>
      <c r="E30" s="38">
        <v>323</v>
      </c>
      <c r="F30" s="35">
        <v>35.913312693498447</v>
      </c>
      <c r="G30" s="32">
        <v>18.266253869969042</v>
      </c>
      <c r="H30" s="32">
        <v>14.860681114551083</v>
      </c>
      <c r="I30" s="32">
        <v>4.3343653250773997</v>
      </c>
      <c r="J30" s="32">
        <v>11.455108359133128</v>
      </c>
      <c r="K30" s="32">
        <v>3.7151702786377707</v>
      </c>
      <c r="L30" s="32">
        <v>3.4055727554179565</v>
      </c>
      <c r="M30" s="32">
        <v>2.4767801857585141</v>
      </c>
      <c r="N30" s="32">
        <v>5.2631578947368416</v>
      </c>
      <c r="O30" s="32">
        <v>4.0247678018575854</v>
      </c>
      <c r="P30" s="32">
        <v>3.4055727554179565</v>
      </c>
      <c r="Q30" s="32">
        <v>21.362229102167181</v>
      </c>
      <c r="R30" s="33">
        <v>18.885448916408667</v>
      </c>
      <c r="S30" s="16"/>
      <c r="T30" s="16"/>
    </row>
    <row r="31" spans="2:22" s="1" customFormat="1" ht="22.5" customHeight="1" x14ac:dyDescent="0.15">
      <c r="B31" s="127" t="s">
        <v>11</v>
      </c>
      <c r="C31" s="43" t="s">
        <v>12</v>
      </c>
      <c r="D31" s="44"/>
      <c r="E31" s="39">
        <v>163</v>
      </c>
      <c r="F31" s="36">
        <v>40.490797546012267</v>
      </c>
      <c r="G31" s="60">
        <v>23.926380368098162</v>
      </c>
      <c r="H31" s="60">
        <v>20.858895705521473</v>
      </c>
      <c r="I31" s="28">
        <v>5.5214723926380369</v>
      </c>
      <c r="J31" s="60">
        <v>17.791411042944784</v>
      </c>
      <c r="K31" s="28">
        <v>6.1349693251533743</v>
      </c>
      <c r="L31" s="28">
        <v>0</v>
      </c>
      <c r="M31" s="28">
        <v>0</v>
      </c>
      <c r="N31" s="28">
        <v>4.294478527607362</v>
      </c>
      <c r="O31" s="28">
        <v>0.61349693251533743</v>
      </c>
      <c r="P31" s="28">
        <v>1.2269938650306749</v>
      </c>
      <c r="Q31" s="28">
        <v>16.564417177914109</v>
      </c>
      <c r="R31" s="29">
        <v>14.723926380368098</v>
      </c>
      <c r="S31" s="16"/>
      <c r="T31" s="16"/>
    </row>
    <row r="32" spans="2:22" s="1" customFormat="1" ht="22.5" customHeight="1" x14ac:dyDescent="0.15">
      <c r="B32" s="128"/>
      <c r="C32" s="41" t="s">
        <v>13</v>
      </c>
      <c r="D32" s="45"/>
      <c r="E32" s="39">
        <v>56</v>
      </c>
      <c r="F32" s="36">
        <v>39.285714285714285</v>
      </c>
      <c r="G32" s="28">
        <v>14.285714285714285</v>
      </c>
      <c r="H32" s="28">
        <v>12.5</v>
      </c>
      <c r="I32" s="28">
        <v>7.1428571428571423</v>
      </c>
      <c r="J32" s="57">
        <v>5.3571428571428568</v>
      </c>
      <c r="K32" s="28">
        <v>1.7857142857142856</v>
      </c>
      <c r="L32" s="28">
        <v>3.5714285714285712</v>
      </c>
      <c r="M32" s="28">
        <v>7.1428571428571423</v>
      </c>
      <c r="N32" s="28">
        <v>8.9285714285714288</v>
      </c>
      <c r="O32" s="28">
        <v>7.1428571428571423</v>
      </c>
      <c r="P32" s="28">
        <v>3.5714285714285712</v>
      </c>
      <c r="Q32" s="28">
        <v>23.214285714285715</v>
      </c>
      <c r="R32" s="29">
        <v>21.428571428571427</v>
      </c>
      <c r="S32" s="16"/>
      <c r="T32" s="16"/>
    </row>
    <row r="33" spans="2:18" s="1" customFormat="1" ht="22.5" customHeight="1" x14ac:dyDescent="0.15">
      <c r="B33" s="129"/>
      <c r="C33" s="42" t="s">
        <v>14</v>
      </c>
      <c r="D33" s="46"/>
      <c r="E33" s="40">
        <v>84</v>
      </c>
      <c r="F33" s="71">
        <v>27.380952380952383</v>
      </c>
      <c r="G33" s="48">
        <v>9.5238095238095237</v>
      </c>
      <c r="H33" s="48">
        <v>7.1428571428571423</v>
      </c>
      <c r="I33" s="30">
        <v>0</v>
      </c>
      <c r="J33" s="48">
        <v>3.5714285714285712</v>
      </c>
      <c r="K33" s="30">
        <v>1.1904761904761905</v>
      </c>
      <c r="L33" s="56">
        <v>10.714285714285714</v>
      </c>
      <c r="M33" s="30">
        <v>4.7619047619047619</v>
      </c>
      <c r="N33" s="30">
        <v>4.7619047619047619</v>
      </c>
      <c r="O33" s="30">
        <v>7.1428571428571423</v>
      </c>
      <c r="P33" s="30">
        <v>8.3333333333333321</v>
      </c>
      <c r="Q33" s="56">
        <v>27.380952380952383</v>
      </c>
      <c r="R33" s="31">
        <v>21.428571428571427</v>
      </c>
    </row>
    <row r="34" spans="2:18" s="122" customFormat="1" ht="22.5" customHeight="1" x14ac:dyDescent="0.15">
      <c r="B34" s="116"/>
      <c r="C34" s="117"/>
      <c r="D34" s="118"/>
      <c r="E34" s="119"/>
      <c r="F34" s="120"/>
      <c r="G34" s="120"/>
      <c r="H34" s="120"/>
      <c r="I34" s="120"/>
      <c r="J34" s="120"/>
      <c r="K34" s="120"/>
      <c r="L34" s="120"/>
      <c r="M34" s="120"/>
      <c r="N34" s="120"/>
      <c r="O34" s="120"/>
      <c r="P34" s="120"/>
      <c r="Q34" s="120"/>
      <c r="R34" s="120"/>
    </row>
    <row r="35" spans="2:18" x14ac:dyDescent="0.15">
      <c r="D35" s="82" t="str">
        <f t="shared" ref="D35:P35" si="0">F28</f>
        <v>違う部門への異動</v>
      </c>
      <c r="E35" s="82" t="str">
        <f t="shared" si="0"/>
        <v>全社に関わるような仕事（経営企画、人事、経理等）</v>
      </c>
      <c r="F35" s="82" t="str">
        <f t="shared" si="0"/>
        <v>出向、転籍</v>
      </c>
      <c r="G35" s="82" t="str">
        <f t="shared" si="0"/>
        <v>組合幹部</v>
      </c>
      <c r="H35" s="82" t="str">
        <f t="shared" si="0"/>
        <v>転居を伴う国内転勤</v>
      </c>
      <c r="I35" s="82" t="str">
        <f t="shared" si="0"/>
        <v>海外転勤</v>
      </c>
      <c r="J35" s="82" t="str">
        <f t="shared" si="0"/>
        <v>産休・育休</v>
      </c>
      <c r="K35" s="82" t="str">
        <f t="shared" si="0"/>
        <v>時短勤務</v>
      </c>
      <c r="L35" s="82" t="str">
        <f t="shared" si="0"/>
        <v>病気等の療養での休職（3か月以上）</v>
      </c>
      <c r="M35" s="82" t="str">
        <f t="shared" si="0"/>
        <v>副業</v>
      </c>
      <c r="N35" s="82" t="str">
        <f t="shared" si="0"/>
        <v>ボランティア</v>
      </c>
      <c r="O35" s="82" t="str">
        <f t="shared" si="0"/>
        <v>転職活動や転職</v>
      </c>
      <c r="P35" s="82" t="str">
        <f t="shared" si="0"/>
        <v>あてはまるものはない</v>
      </c>
      <c r="Q35" s="82" t="s">
        <v>323</v>
      </c>
    </row>
    <row r="36" spans="2:18" x14ac:dyDescent="0.15">
      <c r="C36" t="str">
        <f>C31 &amp; "(n=" &amp; E31 &amp; ")"</f>
        <v>男性・管理職/総合職(n=163)</v>
      </c>
      <c r="D36" s="83">
        <f t="shared" ref="D36:P38" si="1">F31</f>
        <v>40.490797546012267</v>
      </c>
      <c r="E36" s="83">
        <f t="shared" si="1"/>
        <v>23.926380368098162</v>
      </c>
      <c r="F36" s="83">
        <f t="shared" si="1"/>
        <v>20.858895705521473</v>
      </c>
      <c r="G36" s="83">
        <f t="shared" si="1"/>
        <v>5.5214723926380369</v>
      </c>
      <c r="H36" s="83">
        <f t="shared" si="1"/>
        <v>17.791411042944784</v>
      </c>
      <c r="I36" s="83">
        <f t="shared" si="1"/>
        <v>6.1349693251533743</v>
      </c>
      <c r="J36" s="83">
        <f t="shared" si="1"/>
        <v>0</v>
      </c>
      <c r="K36" s="83">
        <f t="shared" si="1"/>
        <v>0</v>
      </c>
      <c r="L36" s="83">
        <f t="shared" si="1"/>
        <v>4.294478527607362</v>
      </c>
      <c r="M36" s="83">
        <f t="shared" si="1"/>
        <v>0.61349693251533743</v>
      </c>
      <c r="N36" s="83">
        <f t="shared" si="1"/>
        <v>1.2269938650306749</v>
      </c>
      <c r="O36" s="83">
        <f t="shared" si="1"/>
        <v>16.564417177914109</v>
      </c>
      <c r="P36" s="83">
        <f t="shared" si="1"/>
        <v>14.723926380368098</v>
      </c>
      <c r="Q36" s="83">
        <f>SUM(D36:P36)</f>
        <v>152.14723926380367</v>
      </c>
    </row>
    <row r="37" spans="2:18" x14ac:dyDescent="0.15">
      <c r="C37" t="str">
        <f>C32 &amp; "(n=" &amp; E32 &amp; ")"</f>
        <v>女性・管理職/総合職(n=56)</v>
      </c>
      <c r="D37" s="83">
        <f t="shared" si="1"/>
        <v>39.285714285714285</v>
      </c>
      <c r="E37" s="83">
        <f t="shared" si="1"/>
        <v>14.285714285714285</v>
      </c>
      <c r="F37" s="83">
        <f t="shared" si="1"/>
        <v>12.5</v>
      </c>
      <c r="G37" s="83">
        <f t="shared" si="1"/>
        <v>7.1428571428571423</v>
      </c>
      <c r="H37" s="83">
        <f t="shared" si="1"/>
        <v>5.3571428571428568</v>
      </c>
      <c r="I37" s="83">
        <f t="shared" si="1"/>
        <v>1.7857142857142856</v>
      </c>
      <c r="J37" s="83">
        <f t="shared" si="1"/>
        <v>3.5714285714285712</v>
      </c>
      <c r="K37" s="83">
        <f t="shared" si="1"/>
        <v>7.1428571428571423</v>
      </c>
      <c r="L37" s="83">
        <f t="shared" si="1"/>
        <v>8.9285714285714288</v>
      </c>
      <c r="M37" s="83">
        <f t="shared" si="1"/>
        <v>7.1428571428571423</v>
      </c>
      <c r="N37" s="83">
        <f t="shared" si="1"/>
        <v>3.5714285714285712</v>
      </c>
      <c r="O37" s="83">
        <f t="shared" si="1"/>
        <v>23.214285714285715</v>
      </c>
      <c r="P37" s="83">
        <f t="shared" si="1"/>
        <v>21.428571428571427</v>
      </c>
      <c r="Q37" s="83">
        <f t="shared" ref="Q37:Q39" si="2">SUM(D37:P37)</f>
        <v>155.35714285714283</v>
      </c>
    </row>
    <row r="38" spans="2:18" x14ac:dyDescent="0.15">
      <c r="C38" t="str">
        <f>C33 &amp; "(n=" &amp; E33 &amp; ")"</f>
        <v>女性・一般職(n=84)</v>
      </c>
      <c r="D38" s="83">
        <f t="shared" si="1"/>
        <v>27.380952380952383</v>
      </c>
      <c r="E38" s="83">
        <f t="shared" si="1"/>
        <v>9.5238095238095237</v>
      </c>
      <c r="F38" s="83">
        <f t="shared" si="1"/>
        <v>7.1428571428571423</v>
      </c>
      <c r="G38" s="83">
        <f t="shared" si="1"/>
        <v>0</v>
      </c>
      <c r="H38" s="83">
        <f t="shared" si="1"/>
        <v>3.5714285714285712</v>
      </c>
      <c r="I38" s="83">
        <f t="shared" si="1"/>
        <v>1.1904761904761905</v>
      </c>
      <c r="J38" s="83">
        <f t="shared" si="1"/>
        <v>10.714285714285714</v>
      </c>
      <c r="K38" s="83">
        <f t="shared" si="1"/>
        <v>4.7619047619047619</v>
      </c>
      <c r="L38" s="83">
        <f t="shared" si="1"/>
        <v>4.7619047619047619</v>
      </c>
      <c r="M38" s="83">
        <f t="shared" si="1"/>
        <v>7.1428571428571423</v>
      </c>
      <c r="N38" s="83">
        <f t="shared" si="1"/>
        <v>8.3333333333333321</v>
      </c>
      <c r="O38" s="83">
        <f t="shared" si="1"/>
        <v>27.380952380952383</v>
      </c>
      <c r="P38" s="83">
        <f t="shared" si="1"/>
        <v>21.428571428571427</v>
      </c>
      <c r="Q38" s="83">
        <f t="shared" si="2"/>
        <v>133.33333333333331</v>
      </c>
    </row>
    <row r="39" spans="2:18" x14ac:dyDescent="0.15">
      <c r="C39" t="str">
        <f>B30 &amp; "(n=" &amp; E30 &amp; ")"</f>
        <v>全体(n=323)</v>
      </c>
      <c r="D39" s="83">
        <f>F30</f>
        <v>35.913312693498447</v>
      </c>
      <c r="E39" s="83">
        <f t="shared" ref="E39:K39" si="3">G30</f>
        <v>18.266253869969042</v>
      </c>
      <c r="F39" s="83">
        <f t="shared" si="3"/>
        <v>14.860681114551083</v>
      </c>
      <c r="G39" s="83">
        <f t="shared" si="3"/>
        <v>4.3343653250773997</v>
      </c>
      <c r="H39" s="83">
        <f t="shared" si="3"/>
        <v>11.455108359133128</v>
      </c>
      <c r="I39" s="83">
        <f t="shared" si="3"/>
        <v>3.7151702786377707</v>
      </c>
      <c r="J39" s="83">
        <f t="shared" si="3"/>
        <v>3.4055727554179565</v>
      </c>
      <c r="K39" s="83">
        <f t="shared" si="3"/>
        <v>2.4767801857585141</v>
      </c>
      <c r="L39" s="83">
        <f t="shared" ref="L39" si="4">N30</f>
        <v>5.2631578947368416</v>
      </c>
      <c r="M39" s="83">
        <f t="shared" ref="M39" si="5">O30</f>
        <v>4.0247678018575854</v>
      </c>
      <c r="N39" s="83">
        <f t="shared" ref="N39" si="6">P30</f>
        <v>3.4055727554179565</v>
      </c>
      <c r="O39" s="83">
        <f t="shared" ref="O39" si="7">Q30</f>
        <v>21.362229102167181</v>
      </c>
      <c r="P39" s="83">
        <f t="shared" ref="P39" si="8">R30</f>
        <v>18.885448916408667</v>
      </c>
      <c r="Q39" s="83">
        <f t="shared" si="2"/>
        <v>147.36842105263156</v>
      </c>
    </row>
  </sheetData>
  <mergeCells count="2">
    <mergeCell ref="B30:D30"/>
    <mergeCell ref="B31:B33"/>
  </mergeCells>
  <phoneticPr fontId="5"/>
  <conditionalFormatting sqref="C31:C32 F28:R28">
    <cfRule type="cellIs" dxfId="136" priority="3" stopIfTrue="1" operator="equal">
      <formula>"."</formula>
    </cfRule>
  </conditionalFormatting>
  <conditionalFormatting sqref="S28">
    <cfRule type="cellIs" dxfId="135" priority="2" stopIfTrue="1" operator="equal">
      <formula>"."</formula>
    </cfRule>
  </conditionalFormatting>
  <conditionalFormatting sqref="T28">
    <cfRule type="cellIs" dxfId="13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V51"/>
  <sheetViews>
    <sheetView topLeftCell="A39" zoomScaleNormal="100" workbookViewId="0">
      <selection activeCell="N43" sqref="N43"/>
    </sheetView>
  </sheetViews>
  <sheetFormatPr defaultColWidth="5.25" defaultRowHeight="13.5" x14ac:dyDescent="0.15"/>
  <cols>
    <col min="1" max="2" width="7" customWidth="1"/>
    <col min="3" max="3" width="25.625" customWidth="1"/>
    <col min="4" max="4" width="4.625" customWidth="1"/>
    <col min="5" max="5" width="5.375" customWidth="1"/>
    <col min="6" max="14" width="6.75" customWidth="1"/>
    <col min="15" max="15" width="3.375" customWidth="1"/>
    <col min="16" max="16" width="7" customWidth="1"/>
    <col min="17" max="17" width="25.625" customWidth="1"/>
    <col min="18" max="18" width="4.625" customWidth="1"/>
    <col min="19" max="19" width="5.375" customWidth="1"/>
    <col min="20" max="28" width="5.25" customWidth="1"/>
    <col min="29" max="35" width="5.375" customWidth="1"/>
    <col min="36" max="126" width="5.25" customWidth="1"/>
  </cols>
  <sheetData>
    <row r="1" spans="2:126" s="1" customFormat="1" ht="21.75" customHeight="1" x14ac:dyDescent="0.15">
      <c r="B1" s="15"/>
      <c r="C1" s="16"/>
      <c r="D1" s="2"/>
      <c r="E1" s="13"/>
      <c r="F1" s="4"/>
      <c r="G1" s="4"/>
      <c r="H1" s="4"/>
      <c r="I1" s="4"/>
      <c r="J1" s="4"/>
      <c r="K1" s="4"/>
      <c r="L1" s="4"/>
      <c r="M1" s="4"/>
      <c r="N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row>
    <row r="2" spans="2:126" s="1" customFormat="1" ht="15" customHeight="1" x14ac:dyDescent="0.15">
      <c r="B2" s="15"/>
      <c r="C2" s="16"/>
      <c r="D2" s="2"/>
      <c r="E2" s="13"/>
      <c r="F2" s="4"/>
      <c r="G2" s="4"/>
      <c r="H2" s="4"/>
      <c r="I2" s="4"/>
      <c r="J2" s="4"/>
      <c r="K2" s="4"/>
      <c r="L2" s="4"/>
      <c r="M2" s="4"/>
      <c r="N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row>
    <row r="3" spans="2:126" s="1" customFormat="1" ht="15" customHeight="1" x14ac:dyDescent="0.15">
      <c r="B3" s="15"/>
      <c r="C3" s="16"/>
      <c r="D3" s="2"/>
      <c r="E3" s="13"/>
      <c r="F3" s="4"/>
      <c r="G3" s="4"/>
      <c r="H3" s="4"/>
      <c r="I3" s="4"/>
      <c r="J3" s="4"/>
      <c r="K3" s="4"/>
      <c r="L3" s="4"/>
      <c r="M3" s="4"/>
      <c r="N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row>
    <row r="4" spans="2:126" s="1" customFormat="1" ht="15" customHeight="1" x14ac:dyDescent="0.15">
      <c r="B4" s="15"/>
      <c r="C4" s="16"/>
      <c r="D4" s="2"/>
      <c r="E4" s="13"/>
      <c r="F4" s="4"/>
      <c r="G4" s="4"/>
      <c r="H4" s="4"/>
      <c r="I4" s="4"/>
      <c r="J4" s="4"/>
      <c r="K4" s="4"/>
      <c r="L4" s="4"/>
      <c r="M4" s="4"/>
      <c r="N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row>
    <row r="5" spans="2:126" s="1" customFormat="1" ht="15" customHeight="1" x14ac:dyDescent="0.15">
      <c r="B5" s="15"/>
      <c r="C5" s="16"/>
      <c r="D5" s="2"/>
      <c r="E5" s="13"/>
      <c r="F5" s="4"/>
      <c r="G5" s="4"/>
      <c r="H5" s="4"/>
      <c r="I5" s="4"/>
      <c r="J5" s="4"/>
      <c r="K5" s="4"/>
      <c r="L5" s="4"/>
      <c r="M5" s="4"/>
      <c r="N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row>
    <row r="6" spans="2:126" s="1" customFormat="1" ht="15" customHeight="1" x14ac:dyDescent="0.15">
      <c r="B6" s="15"/>
      <c r="C6" s="16"/>
      <c r="D6" s="2"/>
      <c r="E6" s="13"/>
      <c r="F6" s="4"/>
      <c r="G6" s="4"/>
      <c r="H6" s="4"/>
      <c r="I6" s="4"/>
      <c r="J6" s="4"/>
      <c r="K6" s="4"/>
      <c r="L6" s="4"/>
      <c r="M6" s="4"/>
      <c r="N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row>
    <row r="7" spans="2:126" s="1" customFormat="1" ht="15" customHeight="1" x14ac:dyDescent="0.15">
      <c r="B7" s="15"/>
      <c r="C7" s="16"/>
      <c r="D7" s="2"/>
      <c r="E7" s="13"/>
      <c r="F7" s="4"/>
      <c r="G7" s="4"/>
      <c r="H7" s="4"/>
      <c r="I7" s="4"/>
      <c r="J7" s="4"/>
      <c r="K7" s="4"/>
      <c r="L7" s="4"/>
      <c r="M7" s="4"/>
      <c r="N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row>
    <row r="8" spans="2:126" s="1" customFormat="1" ht="15" hidden="1" customHeight="1" x14ac:dyDescent="0.15">
      <c r="B8" s="15"/>
      <c r="C8" s="16"/>
      <c r="D8" s="2"/>
      <c r="E8" s="13"/>
      <c r="F8" s="4"/>
      <c r="G8" s="4"/>
      <c r="H8" s="4"/>
      <c r="I8" s="4"/>
      <c r="J8" s="4"/>
      <c r="K8" s="4"/>
      <c r="L8" s="4"/>
      <c r="M8" s="4"/>
      <c r="N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row>
    <row r="9" spans="2:126" s="1" customFormat="1" ht="15" hidden="1" customHeight="1" x14ac:dyDescent="0.15">
      <c r="B9" s="15"/>
      <c r="C9" s="16"/>
      <c r="D9" s="2"/>
      <c r="E9" s="13"/>
      <c r="F9" s="4"/>
      <c r="G9" s="4"/>
      <c r="H9" s="4"/>
      <c r="I9" s="4"/>
      <c r="J9" s="4"/>
      <c r="K9" s="4"/>
      <c r="L9" s="4"/>
      <c r="M9" s="4"/>
      <c r="N9" s="4"/>
      <c r="O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row>
    <row r="10" spans="2:126" s="1" customFormat="1" ht="15" hidden="1" customHeight="1" x14ac:dyDescent="0.15">
      <c r="B10" s="15"/>
      <c r="C10" s="16"/>
      <c r="D10" s="5"/>
      <c r="E10" s="12"/>
      <c r="F10" s="4"/>
      <c r="G10" s="4"/>
      <c r="H10" s="4"/>
      <c r="I10" s="4"/>
      <c r="J10" s="4"/>
      <c r="K10" s="4"/>
      <c r="L10" s="4"/>
      <c r="M10" s="4"/>
      <c r="N10" s="4"/>
      <c r="O10" s="3"/>
      <c r="S10" s="4"/>
      <c r="T10" s="4"/>
      <c r="U10" s="4"/>
      <c r="V10" s="4"/>
      <c r="W10" s="4"/>
      <c r="X10" s="4"/>
      <c r="Y10" s="4"/>
      <c r="Z10" s="4"/>
      <c r="AA10" s="4"/>
      <c r="AB10" s="3"/>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row>
    <row r="11" spans="2:126" s="1" customFormat="1" ht="15" hidden="1" customHeight="1" x14ac:dyDescent="0.15">
      <c r="B11" s="15"/>
      <c r="C11" s="16"/>
      <c r="D11" s="5"/>
      <c r="E11" s="12"/>
      <c r="F11" s="4"/>
      <c r="G11" s="4"/>
      <c r="H11" s="4"/>
      <c r="I11" s="4"/>
      <c r="J11" s="4"/>
      <c r="K11" s="4"/>
      <c r="L11" s="4"/>
      <c r="M11" s="4"/>
      <c r="N11" s="4"/>
      <c r="O11" s="6"/>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row>
    <row r="12" spans="2:126" s="1" customFormat="1" ht="15" hidden="1" customHeight="1" x14ac:dyDescent="0.15">
      <c r="B12" s="15"/>
      <c r="C12" s="16"/>
      <c r="D12" s="5"/>
      <c r="E12" s="12"/>
      <c r="F12" s="4"/>
      <c r="G12" s="4"/>
      <c r="H12" s="4"/>
      <c r="I12" s="4"/>
      <c r="J12" s="4"/>
      <c r="K12" s="4"/>
      <c r="L12" s="4"/>
      <c r="M12" s="4"/>
      <c r="N12" s="4"/>
      <c r="O12" s="6"/>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row>
    <row r="13" spans="2:126" s="1" customFormat="1" ht="15" hidden="1" customHeight="1" x14ac:dyDescent="0.15">
      <c r="B13" s="15"/>
      <c r="C13" s="16"/>
      <c r="D13" s="5"/>
      <c r="E13" s="12"/>
      <c r="F13" s="4"/>
      <c r="G13" s="4"/>
      <c r="H13" s="4"/>
      <c r="I13" s="4"/>
      <c r="J13" s="4"/>
      <c r="K13" s="4"/>
      <c r="L13" s="4"/>
      <c r="M13" s="4"/>
      <c r="N13" s="4"/>
      <c r="O13" s="6"/>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row>
    <row r="14" spans="2:126" s="1" customFormat="1" ht="15" customHeight="1" x14ac:dyDescent="0.15">
      <c r="B14" s="15"/>
      <c r="C14" s="16"/>
      <c r="D14" s="5"/>
      <c r="E14" s="12"/>
      <c r="F14" s="4"/>
      <c r="G14" s="4"/>
      <c r="H14" s="4"/>
      <c r="I14" s="4"/>
      <c r="J14" s="4"/>
      <c r="K14" s="4"/>
      <c r="L14" s="4"/>
      <c r="M14" s="4"/>
      <c r="N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row>
    <row r="15" spans="2:126" s="1" customFormat="1" ht="15" customHeight="1" x14ac:dyDescent="0.15">
      <c r="B15" s="15"/>
      <c r="C15" s="16"/>
      <c r="D15" s="5"/>
      <c r="E15" s="12"/>
      <c r="F15" s="4"/>
      <c r="G15" s="4"/>
      <c r="H15" s="4"/>
      <c r="I15" s="4"/>
      <c r="J15" s="4"/>
      <c r="K15" s="4"/>
      <c r="L15" s="4"/>
      <c r="M15" s="4"/>
      <c r="N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row>
    <row r="16" spans="2:126" s="1" customFormat="1" ht="15" customHeight="1" x14ac:dyDescent="0.15">
      <c r="B16" s="15"/>
      <c r="C16" s="16"/>
      <c r="D16" s="5"/>
      <c r="E16" s="12"/>
      <c r="F16" s="4"/>
      <c r="G16" s="4"/>
      <c r="H16" s="4"/>
      <c r="I16" s="4"/>
      <c r="J16" s="4"/>
      <c r="K16" s="4"/>
      <c r="L16" s="4"/>
      <c r="M16" s="4"/>
      <c r="N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row>
    <row r="17" spans="2:126" s="1" customFormat="1" ht="15" customHeight="1" x14ac:dyDescent="0.15">
      <c r="B17" s="15"/>
      <c r="C17" s="16"/>
      <c r="D17" s="5"/>
      <c r="E17" s="12"/>
      <c r="F17" s="4"/>
      <c r="G17" s="4"/>
      <c r="H17" s="4"/>
      <c r="I17" s="4"/>
      <c r="J17" s="4"/>
      <c r="K17" s="4"/>
      <c r="L17" s="4"/>
      <c r="M17" s="4"/>
      <c r="N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row>
    <row r="18" spans="2:126" s="1" customFormat="1" ht="15" customHeight="1" x14ac:dyDescent="0.15">
      <c r="B18" s="15"/>
      <c r="C18" s="16"/>
      <c r="D18" s="5"/>
      <c r="E18" s="12"/>
      <c r="F18" s="4"/>
      <c r="G18" s="4"/>
      <c r="H18" s="4"/>
      <c r="I18" s="4"/>
      <c r="J18" s="4"/>
      <c r="K18" s="4"/>
      <c r="L18" s="4"/>
      <c r="M18" s="4"/>
      <c r="N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row>
    <row r="19" spans="2:126" s="1" customFormat="1" ht="15" customHeight="1" x14ac:dyDescent="0.15">
      <c r="B19" s="15"/>
      <c r="C19" s="16"/>
      <c r="D19" s="5"/>
      <c r="E19" s="12"/>
      <c r="F19" s="4"/>
      <c r="G19" s="4"/>
      <c r="H19" s="4"/>
      <c r="I19" s="4"/>
      <c r="J19" s="4"/>
      <c r="K19" s="4"/>
      <c r="L19" s="4"/>
      <c r="M19" s="4"/>
      <c r="N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row>
    <row r="20" spans="2:126" s="1" customFormat="1" ht="15" customHeight="1" x14ac:dyDescent="0.15">
      <c r="B20" s="15"/>
      <c r="C20" s="16"/>
      <c r="D20" s="5"/>
      <c r="E20" s="12"/>
      <c r="F20" s="4"/>
      <c r="G20" s="4"/>
      <c r="H20" s="4"/>
      <c r="I20" s="4"/>
      <c r="J20" s="4"/>
      <c r="K20" s="4"/>
      <c r="L20" s="4"/>
      <c r="M20" s="4"/>
      <c r="N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row>
    <row r="21" spans="2:126" s="1" customFormat="1" ht="15" customHeight="1" x14ac:dyDescent="0.15">
      <c r="B21" s="15"/>
      <c r="C21" s="16"/>
      <c r="D21" s="5"/>
      <c r="E21" s="12"/>
      <c r="F21" s="4"/>
      <c r="G21" s="4"/>
      <c r="H21" s="4"/>
      <c r="I21" s="4"/>
      <c r="J21" s="4"/>
      <c r="K21" s="4"/>
      <c r="L21" s="4"/>
      <c r="M21" s="4"/>
      <c r="N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row>
    <row r="22" spans="2:126" s="1" customFormat="1" ht="15" customHeight="1" x14ac:dyDescent="0.15">
      <c r="B22" s="15"/>
      <c r="C22" s="16"/>
      <c r="D22" s="5"/>
      <c r="E22" s="12"/>
      <c r="F22" s="4"/>
      <c r="G22" s="4"/>
      <c r="H22" s="4"/>
      <c r="I22" s="4"/>
      <c r="J22" s="4"/>
      <c r="K22" s="4"/>
      <c r="L22" s="4"/>
      <c r="M22" s="4"/>
      <c r="N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row>
    <row r="23" spans="2:126" s="1" customFormat="1" ht="15" customHeight="1" x14ac:dyDescent="0.15">
      <c r="B23" s="15"/>
      <c r="C23" s="16"/>
      <c r="D23" s="5"/>
      <c r="E23" s="12"/>
      <c r="F23" s="4"/>
      <c r="G23" s="4"/>
      <c r="H23" s="4"/>
      <c r="I23" s="4"/>
      <c r="J23" s="4"/>
      <c r="K23" s="4"/>
      <c r="L23" s="4"/>
      <c r="M23" s="4"/>
      <c r="N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row>
    <row r="24" spans="2:126" s="1" customFormat="1" ht="15" customHeight="1" x14ac:dyDescent="0.15">
      <c r="B24" s="15"/>
      <c r="C24" s="16"/>
      <c r="D24" s="5"/>
      <c r="E24" s="12"/>
      <c r="F24" s="4"/>
      <c r="G24" s="4"/>
      <c r="H24" s="4"/>
      <c r="I24" s="4"/>
      <c r="J24" s="4"/>
      <c r="K24" s="4"/>
      <c r="L24" s="4"/>
      <c r="M24" s="4"/>
      <c r="N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row>
    <row r="25" spans="2:126" s="1" customFormat="1" ht="15" customHeight="1" x14ac:dyDescent="0.15">
      <c r="B25" s="15"/>
      <c r="C25" s="16"/>
      <c r="D25" s="5"/>
      <c r="E25" s="12"/>
      <c r="F25" s="4"/>
      <c r="G25" s="4"/>
      <c r="H25" s="4"/>
      <c r="I25" s="4"/>
      <c r="J25" s="4"/>
      <c r="K25" s="4"/>
      <c r="L25" s="4"/>
      <c r="M25" s="4"/>
      <c r="N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row>
    <row r="26" spans="2:126" s="1" customFormat="1" ht="15" customHeight="1" x14ac:dyDescent="0.15">
      <c r="B26" s="15"/>
      <c r="C26" s="16"/>
      <c r="D26" s="5"/>
      <c r="E26" s="12"/>
      <c r="F26" s="4"/>
      <c r="G26" s="4"/>
      <c r="H26" s="4"/>
      <c r="I26" s="4"/>
      <c r="J26" s="4"/>
      <c r="K26" s="4"/>
      <c r="L26" s="4"/>
      <c r="M26" s="4"/>
      <c r="N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row>
    <row r="27" spans="2:126" s="1" customFormat="1" ht="15" customHeight="1" x14ac:dyDescent="0.15">
      <c r="B27" s="20"/>
      <c r="C27" s="20"/>
      <c r="D27" s="47"/>
      <c r="E27" s="34"/>
      <c r="F27" s="10"/>
      <c r="G27" s="10"/>
      <c r="H27" s="10"/>
      <c r="I27" s="10"/>
      <c r="J27" s="10"/>
      <c r="K27" s="10"/>
      <c r="L27" s="10"/>
      <c r="M27" s="4"/>
      <c r="N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row>
    <row r="28" spans="2:126" s="4" customFormat="1" ht="129.94999999999999" customHeight="1" x14ac:dyDescent="0.15">
      <c r="B28" s="20"/>
      <c r="C28" s="20"/>
      <c r="D28" s="47"/>
      <c r="E28" s="21"/>
      <c r="F28" s="22" t="s">
        <v>17</v>
      </c>
      <c r="G28" s="23" t="s">
        <v>18</v>
      </c>
      <c r="H28" s="23" t="s">
        <v>19</v>
      </c>
      <c r="I28" s="23" t="s">
        <v>20</v>
      </c>
      <c r="J28" s="23" t="s">
        <v>21</v>
      </c>
      <c r="K28" s="23" t="s">
        <v>22</v>
      </c>
      <c r="L28" s="24" t="s">
        <v>23</v>
      </c>
      <c r="M28" s="17"/>
      <c r="N28" s="17"/>
      <c r="O28" s="1"/>
      <c r="P28" s="9"/>
      <c r="Q28" s="9"/>
      <c r="R28" s="9"/>
      <c r="AC28" s="17"/>
      <c r="AD28" s="17"/>
      <c r="AE28" s="17"/>
      <c r="AF28" s="17"/>
      <c r="AG28" s="17"/>
      <c r="AH28" s="17"/>
    </row>
    <row r="29" spans="2:126" s="3" customFormat="1" ht="20.100000000000001" customHeight="1" x14ac:dyDescent="0.15">
      <c r="B29" s="20"/>
      <c r="C29" s="20"/>
      <c r="D29" s="47"/>
      <c r="E29" s="11" t="s">
        <v>0</v>
      </c>
      <c r="F29" s="25"/>
      <c r="G29" s="26"/>
      <c r="H29" s="26"/>
      <c r="I29" s="26"/>
      <c r="J29" s="26"/>
      <c r="K29" s="26"/>
      <c r="L29" s="27"/>
      <c r="M29" s="18"/>
      <c r="N29" s="18"/>
      <c r="O29" s="1"/>
      <c r="S29" s="72" t="s">
        <v>0</v>
      </c>
      <c r="AA29" s="12"/>
      <c r="AB29" s="4"/>
      <c r="AC29" s="14" t="s">
        <v>1</v>
      </c>
      <c r="AD29" s="18"/>
      <c r="AE29" s="18"/>
      <c r="AF29" s="18"/>
      <c r="AG29" s="18"/>
      <c r="AH29" s="18"/>
    </row>
    <row r="30" spans="2:126" s="1" customFormat="1" ht="22.5" customHeight="1" x14ac:dyDescent="0.15">
      <c r="B30" s="125" t="s">
        <v>10</v>
      </c>
      <c r="C30" s="126"/>
      <c r="D30" s="126"/>
      <c r="E30" s="38">
        <v>423</v>
      </c>
      <c r="F30" s="35">
        <v>61.465721040189123</v>
      </c>
      <c r="G30" s="32">
        <v>7.8014184397163122</v>
      </c>
      <c r="H30" s="32">
        <v>30.49645390070922</v>
      </c>
      <c r="I30" s="32">
        <v>0</v>
      </c>
      <c r="J30" s="32">
        <v>0.2364066193853428</v>
      </c>
      <c r="K30" s="32">
        <v>0</v>
      </c>
      <c r="L30" s="33">
        <v>0</v>
      </c>
      <c r="M30" s="19"/>
      <c r="N30" s="19"/>
      <c r="P30" s="125" t="s">
        <v>10</v>
      </c>
      <c r="Q30" s="126"/>
      <c r="R30" s="126"/>
      <c r="S30" s="38">
        <f t="shared" ref="S30:S33" si="0">IF(LEN(E30)=0,"",E30)</f>
        <v>423</v>
      </c>
      <c r="T30" s="78"/>
      <c r="U30" s="79"/>
      <c r="V30" s="79"/>
      <c r="W30" s="79"/>
      <c r="X30" s="79"/>
      <c r="Y30" s="79"/>
      <c r="Z30" s="79"/>
      <c r="AA30" s="79"/>
      <c r="AB30" s="80"/>
      <c r="AC30" s="81"/>
      <c r="AD30" s="8"/>
      <c r="AE30" s="8"/>
      <c r="AF30" s="8"/>
      <c r="AG30" s="8"/>
      <c r="AH30" s="8"/>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row>
    <row r="31" spans="2:126" s="1" customFormat="1" ht="22.5" customHeight="1" x14ac:dyDescent="0.15">
      <c r="B31" s="127" t="s">
        <v>11</v>
      </c>
      <c r="C31" s="43" t="s">
        <v>12</v>
      </c>
      <c r="D31" s="44"/>
      <c r="E31" s="39">
        <v>180</v>
      </c>
      <c r="F31" s="36">
        <v>58.333333333333336</v>
      </c>
      <c r="G31" s="28">
        <v>11.666666666666666</v>
      </c>
      <c r="H31" s="28">
        <v>29.444444444444446</v>
      </c>
      <c r="I31" s="28">
        <v>0</v>
      </c>
      <c r="J31" s="28">
        <v>0.55555555555555558</v>
      </c>
      <c r="K31" s="28">
        <v>0</v>
      </c>
      <c r="L31" s="29">
        <v>0</v>
      </c>
      <c r="M31" s="19"/>
      <c r="N31" s="19"/>
      <c r="O31" s="4"/>
      <c r="P31" s="127" t="s">
        <v>11</v>
      </c>
      <c r="Q31" s="43" t="s">
        <v>12</v>
      </c>
      <c r="R31" s="44"/>
      <c r="S31" s="39">
        <f t="shared" si="0"/>
        <v>180</v>
      </c>
      <c r="T31" s="73"/>
      <c r="U31" s="7"/>
      <c r="V31" s="7"/>
      <c r="W31" s="7"/>
      <c r="X31" s="7"/>
      <c r="Y31" s="7"/>
      <c r="Z31" s="7"/>
      <c r="AA31" s="7"/>
      <c r="AB31" s="4"/>
      <c r="AC31" s="74"/>
      <c r="AD31" s="8"/>
      <c r="AE31" s="8"/>
      <c r="AF31" s="8"/>
      <c r="AG31" s="8"/>
      <c r="AH31" s="8"/>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row>
    <row r="32" spans="2:126" s="1" customFormat="1" ht="22.5" customHeight="1" x14ac:dyDescent="0.15">
      <c r="B32" s="128"/>
      <c r="C32" s="41" t="s">
        <v>13</v>
      </c>
      <c r="D32" s="45"/>
      <c r="E32" s="39">
        <v>82</v>
      </c>
      <c r="F32" s="36">
        <v>57.317073170731703</v>
      </c>
      <c r="G32" s="28">
        <v>8.536585365853659</v>
      </c>
      <c r="H32" s="28">
        <v>34.146341463414636</v>
      </c>
      <c r="I32" s="28">
        <v>0</v>
      </c>
      <c r="J32" s="28">
        <v>0</v>
      </c>
      <c r="K32" s="28">
        <v>0</v>
      </c>
      <c r="L32" s="29">
        <v>0</v>
      </c>
      <c r="M32" s="19"/>
      <c r="N32" s="19"/>
      <c r="O32" s="4"/>
      <c r="P32" s="128"/>
      <c r="Q32" s="41" t="s">
        <v>13</v>
      </c>
      <c r="R32" s="45"/>
      <c r="S32" s="39">
        <f t="shared" si="0"/>
        <v>82</v>
      </c>
      <c r="T32" s="73"/>
      <c r="U32" s="7"/>
      <c r="V32" s="7"/>
      <c r="W32" s="7"/>
      <c r="X32" s="7"/>
      <c r="Y32" s="7"/>
      <c r="Z32" s="7"/>
      <c r="AA32" s="7"/>
      <c r="AB32" s="4"/>
      <c r="AC32" s="74"/>
      <c r="AD32" s="8"/>
      <c r="AE32" s="8"/>
      <c r="AF32" s="8"/>
      <c r="AG32" s="8"/>
      <c r="AH32" s="8"/>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row>
    <row r="33" spans="2:126" s="1" customFormat="1" ht="22.5" customHeight="1" x14ac:dyDescent="0.15">
      <c r="B33" s="129"/>
      <c r="C33" s="42" t="s">
        <v>14</v>
      </c>
      <c r="D33" s="46"/>
      <c r="E33" s="40">
        <v>138</v>
      </c>
      <c r="F33" s="37">
        <v>65.217391304347828</v>
      </c>
      <c r="G33" s="48">
        <v>2.1739130434782608</v>
      </c>
      <c r="H33" s="30">
        <v>32.608695652173914</v>
      </c>
      <c r="I33" s="30">
        <v>0</v>
      </c>
      <c r="J33" s="30">
        <v>0</v>
      </c>
      <c r="K33" s="30">
        <v>0</v>
      </c>
      <c r="L33" s="31">
        <v>0</v>
      </c>
      <c r="M33" s="4"/>
      <c r="N33" s="4"/>
      <c r="P33" s="129"/>
      <c r="Q33" s="42" t="s">
        <v>14</v>
      </c>
      <c r="R33" s="46"/>
      <c r="S33" s="40">
        <f t="shared" si="0"/>
        <v>138</v>
      </c>
      <c r="T33" s="75"/>
      <c r="U33" s="76"/>
      <c r="V33" s="76"/>
      <c r="W33" s="76"/>
      <c r="X33" s="76"/>
      <c r="Y33" s="76"/>
      <c r="Z33" s="76"/>
      <c r="AA33" s="76"/>
      <c r="AB33" s="76"/>
      <c r="AC33" s="77"/>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row>
    <row r="34" spans="2:126" ht="22.5" customHeight="1" x14ac:dyDescent="0.15">
      <c r="F34" s="83">
        <f>F31-F32</f>
        <v>1.0162601626016325</v>
      </c>
      <c r="G34" s="83">
        <f t="shared" ref="G34:L34" si="1">G31-G32</f>
        <v>3.1300813008130071</v>
      </c>
      <c r="H34" s="83">
        <f t="shared" si="1"/>
        <v>-4.7018970189701896</v>
      </c>
      <c r="I34" s="83">
        <f t="shared" si="1"/>
        <v>0</v>
      </c>
      <c r="J34" s="83">
        <f t="shared" si="1"/>
        <v>0.55555555555555558</v>
      </c>
      <c r="K34" s="83">
        <f t="shared" si="1"/>
        <v>0</v>
      </c>
      <c r="L34" s="83">
        <f t="shared" si="1"/>
        <v>0</v>
      </c>
    </row>
    <row r="35" spans="2:126" ht="22.5" customHeight="1" x14ac:dyDescent="0.15">
      <c r="D35" s="82" t="str">
        <f>F28</f>
        <v>50歳当時と同じ会社に勤めている</v>
      </c>
      <c r="E35" s="82" t="str">
        <f t="shared" ref="E35:J35" si="2">G28</f>
        <v>50歳当時と同じ会社のグループ子会社、関連会社に勤めている</v>
      </c>
      <c r="F35" s="82" t="str">
        <f t="shared" si="2"/>
        <v>50歳当時と別の会社に勤めている</v>
      </c>
      <c r="G35" s="82" t="str">
        <f t="shared" si="2"/>
        <v>会社に勤めている</v>
      </c>
      <c r="H35" s="82" t="str">
        <f t="shared" si="2"/>
        <v>自営（自分で事業を営んでいる）</v>
      </c>
      <c r="I35" s="82" t="str">
        <f t="shared" si="2"/>
        <v>その他</v>
      </c>
      <c r="J35" s="82" t="str">
        <f t="shared" si="2"/>
        <v>働いていない</v>
      </c>
      <c r="K35" s="82" t="s">
        <v>323</v>
      </c>
    </row>
    <row r="36" spans="2:126" ht="22.5" customHeight="1" x14ac:dyDescent="0.15">
      <c r="C36" t="str">
        <f>C31 &amp; "(n=" &amp; E31 &amp; ")"</f>
        <v>男性・管理職/総合職(n=180)</v>
      </c>
      <c r="D36" s="83">
        <f>F31</f>
        <v>58.333333333333336</v>
      </c>
      <c r="E36" s="83">
        <f t="shared" ref="E36:J38" si="3">G31</f>
        <v>11.666666666666666</v>
      </c>
      <c r="F36" s="83">
        <f t="shared" si="3"/>
        <v>29.444444444444446</v>
      </c>
      <c r="G36" s="83">
        <f t="shared" si="3"/>
        <v>0</v>
      </c>
      <c r="H36" s="83">
        <f t="shared" si="3"/>
        <v>0.55555555555555558</v>
      </c>
      <c r="I36" s="83">
        <f t="shared" si="3"/>
        <v>0</v>
      </c>
      <c r="J36" s="83">
        <f t="shared" si="3"/>
        <v>0</v>
      </c>
      <c r="K36" s="83">
        <f>SUM(D36:J36)</f>
        <v>100</v>
      </c>
    </row>
    <row r="37" spans="2:126" ht="22.5" customHeight="1" x14ac:dyDescent="0.15">
      <c r="C37" t="str">
        <f t="shared" ref="C37:C38" si="4">C32 &amp; "(n=" &amp; E32 &amp; ")"</f>
        <v>女性・管理職/総合職(n=82)</v>
      </c>
      <c r="D37" s="83">
        <f t="shared" ref="D37:D38" si="5">F32</f>
        <v>57.317073170731703</v>
      </c>
      <c r="E37" s="83">
        <f t="shared" si="3"/>
        <v>8.536585365853659</v>
      </c>
      <c r="F37" s="83">
        <f t="shared" si="3"/>
        <v>34.146341463414636</v>
      </c>
      <c r="G37" s="83">
        <f t="shared" si="3"/>
        <v>0</v>
      </c>
      <c r="H37" s="83">
        <f t="shared" si="3"/>
        <v>0</v>
      </c>
      <c r="I37" s="83">
        <f t="shared" si="3"/>
        <v>0</v>
      </c>
      <c r="J37" s="83">
        <f t="shared" si="3"/>
        <v>0</v>
      </c>
      <c r="K37" s="83">
        <f t="shared" ref="K37:K39" si="6">SUM(D37:J37)</f>
        <v>100</v>
      </c>
    </row>
    <row r="38" spans="2:126" ht="22.5" customHeight="1" x14ac:dyDescent="0.15">
      <c r="C38" t="str">
        <f t="shared" si="4"/>
        <v>女性・一般職(n=138)</v>
      </c>
      <c r="D38" s="83">
        <f t="shared" si="5"/>
        <v>65.217391304347828</v>
      </c>
      <c r="E38" s="83">
        <f t="shared" si="3"/>
        <v>2.1739130434782608</v>
      </c>
      <c r="F38" s="83">
        <f t="shared" si="3"/>
        <v>32.608695652173914</v>
      </c>
      <c r="G38" s="83">
        <f t="shared" si="3"/>
        <v>0</v>
      </c>
      <c r="H38" s="83">
        <f t="shared" si="3"/>
        <v>0</v>
      </c>
      <c r="I38" s="83">
        <f t="shared" si="3"/>
        <v>0</v>
      </c>
      <c r="J38" s="83">
        <f t="shared" si="3"/>
        <v>0</v>
      </c>
      <c r="K38" s="83">
        <f t="shared" si="6"/>
        <v>100</v>
      </c>
    </row>
    <row r="39" spans="2:126" ht="22.5" customHeight="1" x14ac:dyDescent="0.15">
      <c r="C39" t="str">
        <f>B30 &amp; "(n=" &amp; E30 &amp; ")"</f>
        <v>全体(n=423)</v>
      </c>
      <c r="D39" s="83">
        <f>F30</f>
        <v>61.465721040189123</v>
      </c>
      <c r="E39" s="83">
        <f t="shared" ref="E39:J39" si="7">G30</f>
        <v>7.8014184397163122</v>
      </c>
      <c r="F39" s="83">
        <f t="shared" si="7"/>
        <v>30.49645390070922</v>
      </c>
      <c r="G39" s="83">
        <f t="shared" si="7"/>
        <v>0</v>
      </c>
      <c r="H39" s="83">
        <f t="shared" si="7"/>
        <v>0.2364066193853428</v>
      </c>
      <c r="I39" s="83">
        <f t="shared" si="7"/>
        <v>0</v>
      </c>
      <c r="J39" s="83">
        <f t="shared" si="7"/>
        <v>0</v>
      </c>
      <c r="K39" s="83">
        <f t="shared" si="6"/>
        <v>100</v>
      </c>
    </row>
    <row r="40" spans="2:126" ht="22.5" customHeight="1" x14ac:dyDescent="0.15"/>
    <row r="41" spans="2:126" ht="22.5" customHeight="1" x14ac:dyDescent="0.15"/>
    <row r="42" spans="2:126" ht="22.5" customHeight="1" x14ac:dyDescent="0.15"/>
    <row r="43" spans="2:126" ht="22.5" customHeight="1" x14ac:dyDescent="0.15"/>
    <row r="44" spans="2:126" ht="22.5" customHeight="1" x14ac:dyDescent="0.15"/>
    <row r="45" spans="2:126" ht="22.5" customHeight="1" x14ac:dyDescent="0.15"/>
    <row r="46" spans="2:126" ht="22.5" customHeight="1" x14ac:dyDescent="0.15"/>
    <row r="47" spans="2:126" ht="22.5" customHeight="1" x14ac:dyDescent="0.15"/>
    <row r="48" spans="2:126" ht="22.5" customHeight="1" x14ac:dyDescent="0.15"/>
    <row r="49" ht="22.5" customHeight="1" x14ac:dyDescent="0.15"/>
    <row r="50" ht="22.5" customHeight="1" x14ac:dyDescent="0.15"/>
    <row r="51" ht="22.5" customHeight="1" x14ac:dyDescent="0.15"/>
  </sheetData>
  <mergeCells count="4">
    <mergeCell ref="B30:D30"/>
    <mergeCell ref="B31:B33"/>
    <mergeCell ref="P30:R30"/>
    <mergeCell ref="P31:P33"/>
  </mergeCells>
  <phoneticPr fontId="5"/>
  <conditionalFormatting sqref="AC28:AH28 C31:C32 F28:N28">
    <cfRule type="cellIs" dxfId="189" priority="2" stopIfTrue="1" operator="equal">
      <formula>"."</formula>
    </cfRule>
  </conditionalFormatting>
  <conditionalFormatting sqref="Q31:Q32">
    <cfRule type="cellIs" dxfId="18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C27" zoomScaleNormal="100" workbookViewId="0">
      <selection activeCell="C40" sqref="C40"/>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79</v>
      </c>
      <c r="G28" s="23" t="s">
        <v>75</v>
      </c>
      <c r="H28" s="24" t="s">
        <v>118</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423</v>
      </c>
      <c r="F30" s="35">
        <v>33.333333333333329</v>
      </c>
      <c r="G30" s="32">
        <v>41.134751773049643</v>
      </c>
      <c r="H30" s="33">
        <v>25.531914893617021</v>
      </c>
      <c r="I30" s="19"/>
      <c r="J30" s="19"/>
      <c r="L30" s="125" t="s">
        <v>10</v>
      </c>
      <c r="M30" s="126"/>
      <c r="N30" s="126"/>
      <c r="O30" s="38">
        <f t="shared" ref="O30:O33" si="0">IF(LEN(E30)=0,"",E30)</f>
        <v>423</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180</v>
      </c>
      <c r="F31" s="65">
        <v>46.666666666666664</v>
      </c>
      <c r="G31" s="28">
        <v>44.444444444444443</v>
      </c>
      <c r="H31" s="59">
        <v>8.8888888888888893</v>
      </c>
      <c r="I31" s="19"/>
      <c r="J31" s="19"/>
      <c r="K31" s="4"/>
      <c r="L31" s="127" t="s">
        <v>11</v>
      </c>
      <c r="M31" s="43" t="s">
        <v>12</v>
      </c>
      <c r="N31" s="44"/>
      <c r="O31" s="39">
        <f t="shared" si="0"/>
        <v>180</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82</v>
      </c>
      <c r="F32" s="36">
        <v>34.146341463414636</v>
      </c>
      <c r="G32" s="57">
        <v>34.146341463414636</v>
      </c>
      <c r="H32" s="70">
        <v>31.707317073170731</v>
      </c>
      <c r="I32" s="19"/>
      <c r="J32" s="19"/>
      <c r="K32" s="4"/>
      <c r="L32" s="128"/>
      <c r="M32" s="41" t="s">
        <v>13</v>
      </c>
      <c r="N32" s="45"/>
      <c r="O32" s="39">
        <f t="shared" si="0"/>
        <v>82</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138</v>
      </c>
      <c r="F33" s="52">
        <v>18.115942028985508</v>
      </c>
      <c r="G33" s="30">
        <v>36.95652173913043</v>
      </c>
      <c r="H33" s="69">
        <v>44.927536231884055</v>
      </c>
      <c r="I33" s="4"/>
      <c r="J33" s="4"/>
      <c r="L33" s="129"/>
      <c r="M33" s="42" t="s">
        <v>14</v>
      </c>
      <c r="N33" s="46"/>
      <c r="O33" s="40">
        <f t="shared" si="0"/>
        <v>138</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ht="22.5" customHeight="1" x14ac:dyDescent="0.15"/>
    <row r="35" spans="2:122" ht="22.5" customHeight="1" x14ac:dyDescent="0.15">
      <c r="D35" s="82" t="str">
        <f>F28</f>
        <v>ある</v>
      </c>
      <c r="E35" s="82" t="str">
        <f t="shared" ref="E35:F35" si="1">G28</f>
        <v>ない</v>
      </c>
      <c r="F35" s="82" t="str">
        <f t="shared" si="1"/>
        <v>異動をしたことがない</v>
      </c>
      <c r="G35" s="82" t="s">
        <v>323</v>
      </c>
      <c r="H35" s="82"/>
      <c r="I35" s="82"/>
      <c r="J35" s="82"/>
      <c r="K35" s="82"/>
    </row>
    <row r="36" spans="2:122" ht="22.5" customHeight="1" x14ac:dyDescent="0.15">
      <c r="C36" t="str">
        <f>C31 &amp; "(n=" &amp; E31 &amp; ")"</f>
        <v>男性・管理職/総合職(n=180)</v>
      </c>
      <c r="D36" s="83">
        <f>F31</f>
        <v>46.666666666666664</v>
      </c>
      <c r="E36" s="83">
        <f t="shared" ref="E36:F38" si="2">G31</f>
        <v>44.444444444444443</v>
      </c>
      <c r="F36" s="83">
        <f t="shared" si="2"/>
        <v>8.8888888888888893</v>
      </c>
      <c r="G36" s="83">
        <f>SUM(D36:F36)</f>
        <v>100</v>
      </c>
      <c r="H36" s="83"/>
      <c r="I36" s="83"/>
      <c r="J36" s="83"/>
      <c r="K36" s="83"/>
    </row>
    <row r="37" spans="2:122" ht="22.5" customHeight="1" x14ac:dyDescent="0.15">
      <c r="C37" t="str">
        <f t="shared" ref="C37:C38" si="3">C32 &amp; "(n=" &amp; E32 &amp; ")"</f>
        <v>女性・管理職/総合職(n=82)</v>
      </c>
      <c r="D37" s="83">
        <f t="shared" ref="D37:D38" si="4">F32</f>
        <v>34.146341463414636</v>
      </c>
      <c r="E37" s="83">
        <f t="shared" si="2"/>
        <v>34.146341463414636</v>
      </c>
      <c r="F37" s="83">
        <f t="shared" si="2"/>
        <v>31.707317073170731</v>
      </c>
      <c r="G37" s="83">
        <f t="shared" ref="G37:G39" si="5">SUM(D37:F37)</f>
        <v>100</v>
      </c>
      <c r="H37" s="83"/>
      <c r="I37" s="83"/>
      <c r="J37" s="83"/>
      <c r="K37" s="83"/>
    </row>
    <row r="38" spans="2:122" ht="22.5" customHeight="1" x14ac:dyDescent="0.15">
      <c r="C38" t="str">
        <f t="shared" si="3"/>
        <v>女性・一般職(n=138)</v>
      </c>
      <c r="D38" s="83">
        <f t="shared" si="4"/>
        <v>18.115942028985508</v>
      </c>
      <c r="E38" s="83">
        <f t="shared" si="2"/>
        <v>36.95652173913043</v>
      </c>
      <c r="F38" s="83">
        <f t="shared" si="2"/>
        <v>44.927536231884055</v>
      </c>
      <c r="G38" s="83">
        <f t="shared" si="5"/>
        <v>100</v>
      </c>
      <c r="H38" s="83"/>
      <c r="I38" s="83"/>
      <c r="J38" s="83"/>
      <c r="K38" s="83"/>
    </row>
    <row r="39" spans="2:122" ht="22.5" customHeight="1" x14ac:dyDescent="0.15">
      <c r="C39" t="str">
        <f>B30 &amp; "(n=" &amp; E30 &amp; ")"</f>
        <v>全体(n=423)</v>
      </c>
      <c r="D39" s="83">
        <f>F30</f>
        <v>33.333333333333329</v>
      </c>
      <c r="E39" s="83">
        <f t="shared" ref="E39:F39" si="6">G30</f>
        <v>41.134751773049643</v>
      </c>
      <c r="F39" s="83">
        <f t="shared" si="6"/>
        <v>25.531914893617021</v>
      </c>
      <c r="G39" s="83">
        <f t="shared" si="5"/>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133" priority="2" stopIfTrue="1" operator="equal">
      <formula>"."</formula>
    </cfRule>
  </conditionalFormatting>
  <conditionalFormatting sqref="M31:M32">
    <cfRule type="cellIs" dxfId="13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27" zoomScaleNormal="100" workbookViewId="0">
      <selection activeCell="L34" sqref="L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119</v>
      </c>
      <c r="G28" s="23" t="s">
        <v>120</v>
      </c>
      <c r="H28" s="23" t="s">
        <v>121</v>
      </c>
      <c r="I28" s="24" t="s">
        <v>122</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315</v>
      </c>
      <c r="F30" s="35">
        <v>36.507936507936506</v>
      </c>
      <c r="G30" s="32">
        <v>42.857142857142854</v>
      </c>
      <c r="H30" s="32">
        <v>14.603174603174605</v>
      </c>
      <c r="I30" s="33">
        <v>6.0317460317460316</v>
      </c>
      <c r="J30" s="19"/>
      <c r="K30" s="19"/>
      <c r="M30" s="125" t="s">
        <v>10</v>
      </c>
      <c r="N30" s="126"/>
      <c r="O30" s="126"/>
      <c r="P30" s="38">
        <f t="shared" ref="P30:P33" si="0">IF(LEN(E30)=0,"",E30)</f>
        <v>315</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164</v>
      </c>
      <c r="F31" s="51">
        <v>46.341463414634148</v>
      </c>
      <c r="G31" s="28">
        <v>41.463414634146339</v>
      </c>
      <c r="H31" s="57">
        <v>8.536585365853659</v>
      </c>
      <c r="I31" s="29">
        <v>3.6585365853658534</v>
      </c>
      <c r="J31" s="8"/>
      <c r="K31" s="19"/>
      <c r="L31" s="4"/>
      <c r="M31" s="127" t="s">
        <v>11</v>
      </c>
      <c r="N31" s="43" t="s">
        <v>12</v>
      </c>
      <c r="O31" s="44"/>
      <c r="P31" s="39">
        <f t="shared" si="0"/>
        <v>164</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56</v>
      </c>
      <c r="F32" s="36">
        <v>33.928571428571431</v>
      </c>
      <c r="G32" s="60">
        <v>51.785714285714292</v>
      </c>
      <c r="H32" s="57">
        <v>8.9285714285714288</v>
      </c>
      <c r="I32" s="29">
        <v>5.3571428571428568</v>
      </c>
      <c r="J32" s="8"/>
      <c r="K32" s="19"/>
      <c r="L32" s="4"/>
      <c r="M32" s="128"/>
      <c r="N32" s="41" t="s">
        <v>13</v>
      </c>
      <c r="O32" s="45"/>
      <c r="P32" s="39">
        <f t="shared" si="0"/>
        <v>56</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76</v>
      </c>
      <c r="F33" s="52">
        <v>19.736842105263158</v>
      </c>
      <c r="G33" s="30">
        <v>38.15789473684211</v>
      </c>
      <c r="H33" s="50">
        <v>30.263157894736842</v>
      </c>
      <c r="I33" s="61">
        <v>11.842105263157894</v>
      </c>
      <c r="J33" s="8"/>
      <c r="K33" s="4"/>
      <c r="M33" s="129"/>
      <c r="N33" s="42" t="s">
        <v>14</v>
      </c>
      <c r="O33" s="46"/>
      <c r="P33" s="40">
        <f t="shared" si="0"/>
        <v>76</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c r="J34" s="83"/>
    </row>
    <row r="35" spans="2:123" ht="22.5" customHeight="1" x14ac:dyDescent="0.15">
      <c r="D35" s="82" t="str">
        <f>F28</f>
        <v>プラスに働いた</v>
      </c>
      <c r="E35" s="82" t="str">
        <f t="shared" ref="E35:G35" si="1">G28</f>
        <v>ややプラスに働いた</v>
      </c>
      <c r="F35" s="82" t="str">
        <f t="shared" si="1"/>
        <v>あまりプラスに働かなかった</v>
      </c>
      <c r="G35" s="82" t="str">
        <f t="shared" si="1"/>
        <v>プラスに働かなかった</v>
      </c>
      <c r="H35" s="82" t="s">
        <v>323</v>
      </c>
      <c r="I35" s="82"/>
      <c r="J35" s="82"/>
      <c r="K35" s="82"/>
    </row>
    <row r="36" spans="2:123" ht="22.5" customHeight="1" x14ac:dyDescent="0.15">
      <c r="C36" t="str">
        <f>C31 &amp; "(n=" &amp; E31 &amp; ")"</f>
        <v>男性・管理職/総合職(n=164)</v>
      </c>
      <c r="D36" s="83">
        <f>F31</f>
        <v>46.341463414634148</v>
      </c>
      <c r="E36" s="83">
        <f t="shared" ref="E36:G38" si="2">G31</f>
        <v>41.463414634146339</v>
      </c>
      <c r="F36" s="83">
        <f t="shared" si="2"/>
        <v>8.536585365853659</v>
      </c>
      <c r="G36" s="83">
        <f t="shared" si="2"/>
        <v>3.6585365853658534</v>
      </c>
      <c r="H36" s="83">
        <f>SUM(D36:G36)</f>
        <v>100</v>
      </c>
      <c r="I36" s="83"/>
      <c r="J36" s="83"/>
      <c r="K36" s="83"/>
    </row>
    <row r="37" spans="2:123" ht="22.5" customHeight="1" x14ac:dyDescent="0.15">
      <c r="C37" t="str">
        <f t="shared" ref="C37:C38" si="3">C32 &amp; "(n=" &amp; E32 &amp; ")"</f>
        <v>女性・管理職/総合職(n=56)</v>
      </c>
      <c r="D37" s="83">
        <f t="shared" ref="D37:D38" si="4">F32</f>
        <v>33.928571428571431</v>
      </c>
      <c r="E37" s="83">
        <f t="shared" si="2"/>
        <v>51.785714285714292</v>
      </c>
      <c r="F37" s="83">
        <f t="shared" si="2"/>
        <v>8.9285714285714288</v>
      </c>
      <c r="G37" s="83">
        <f t="shared" si="2"/>
        <v>5.3571428571428568</v>
      </c>
      <c r="H37" s="83">
        <f t="shared" ref="H37:H39" si="5">SUM(D37:G37)</f>
        <v>100.00000000000001</v>
      </c>
      <c r="I37" s="83"/>
      <c r="J37" s="83"/>
      <c r="K37" s="83"/>
    </row>
    <row r="38" spans="2:123" ht="22.5" customHeight="1" x14ac:dyDescent="0.15">
      <c r="C38" t="str">
        <f t="shared" si="3"/>
        <v>女性・一般職(n=76)</v>
      </c>
      <c r="D38" s="83">
        <f t="shared" si="4"/>
        <v>19.736842105263158</v>
      </c>
      <c r="E38" s="83">
        <f t="shared" si="2"/>
        <v>38.15789473684211</v>
      </c>
      <c r="F38" s="83">
        <f t="shared" si="2"/>
        <v>30.263157894736842</v>
      </c>
      <c r="G38" s="83">
        <f t="shared" si="2"/>
        <v>11.842105263157894</v>
      </c>
      <c r="H38" s="83">
        <f t="shared" si="5"/>
        <v>100</v>
      </c>
      <c r="I38" s="83"/>
      <c r="J38" s="83"/>
      <c r="K38" s="83"/>
    </row>
    <row r="39" spans="2:123" ht="22.5" customHeight="1" x14ac:dyDescent="0.15">
      <c r="C39" t="str">
        <f>B30 &amp; "(n=" &amp; E30 &amp; ")"</f>
        <v>全体(n=315)</v>
      </c>
      <c r="D39" s="83">
        <f>F30</f>
        <v>36.507936507936506</v>
      </c>
      <c r="E39" s="83">
        <f t="shared" ref="E39:G39" si="6">G30</f>
        <v>42.857142857142854</v>
      </c>
      <c r="F39" s="83">
        <f t="shared" si="6"/>
        <v>14.603174603174605</v>
      </c>
      <c r="G39" s="83">
        <f t="shared" si="6"/>
        <v>6.0317460317460316</v>
      </c>
      <c r="H39" s="83">
        <f t="shared" si="5"/>
        <v>100</v>
      </c>
      <c r="I39" s="83"/>
      <c r="J39" s="83"/>
      <c r="K39" s="83"/>
    </row>
    <row r="40" spans="2:123" ht="22.5" customHeight="1" x14ac:dyDescent="0.15"/>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131" priority="2" stopIfTrue="1" operator="equal">
      <formula>"."</formula>
    </cfRule>
  </conditionalFormatting>
  <conditionalFormatting sqref="N31:N32">
    <cfRule type="cellIs" dxfId="13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M39"/>
  <sheetViews>
    <sheetView topLeftCell="A27" zoomScaleNormal="100" workbookViewId="0">
      <selection activeCell="N30" sqref="N30"/>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1" width="5.25" customWidth="1"/>
    <col min="12" max="12" width="3.375" customWidth="1"/>
    <col min="13" max="13" width="7" customWidth="1"/>
    <col min="14" max="14" width="25.625" customWidth="1"/>
    <col min="15" max="15" width="5.375" customWidth="1"/>
  </cols>
  <sheetData>
    <row r="1" spans="2:13" s="1" customFormat="1" ht="21.75" customHeight="1" x14ac:dyDescent="0.15">
      <c r="B1" s="15"/>
      <c r="C1" s="16"/>
      <c r="D1" s="2"/>
      <c r="E1" s="13"/>
      <c r="F1" s="4"/>
      <c r="G1" s="4"/>
      <c r="H1" s="4"/>
      <c r="I1" s="4"/>
    </row>
    <row r="2" spans="2:13" s="1" customFormat="1" ht="15" customHeight="1" x14ac:dyDescent="0.15">
      <c r="B2" s="15"/>
      <c r="C2" s="16"/>
      <c r="D2" s="2"/>
      <c r="E2" s="13"/>
      <c r="F2" s="4"/>
      <c r="G2" s="4"/>
      <c r="H2" s="4"/>
      <c r="I2" s="4"/>
    </row>
    <row r="3" spans="2:13" s="1" customFormat="1" ht="15" customHeight="1" x14ac:dyDescent="0.15">
      <c r="B3" s="15"/>
      <c r="C3" s="16"/>
      <c r="D3" s="2"/>
      <c r="E3" s="13"/>
      <c r="F3" s="4"/>
      <c r="G3" s="4"/>
      <c r="H3" s="4"/>
      <c r="I3" s="4"/>
    </row>
    <row r="4" spans="2:13" s="1" customFormat="1" ht="15" customHeight="1" x14ac:dyDescent="0.15">
      <c r="B4" s="15"/>
      <c r="C4" s="16"/>
      <c r="D4" s="2"/>
      <c r="E4" s="13"/>
      <c r="F4" s="4"/>
      <c r="G4" s="4"/>
      <c r="H4" s="4"/>
      <c r="I4" s="4"/>
    </row>
    <row r="5" spans="2:13" s="1" customFormat="1" ht="15" customHeight="1" x14ac:dyDescent="0.15">
      <c r="B5" s="15"/>
      <c r="C5" s="16"/>
      <c r="D5" s="2"/>
      <c r="E5" s="13"/>
      <c r="F5" s="4"/>
      <c r="G5" s="4"/>
      <c r="H5" s="4"/>
      <c r="I5" s="4"/>
    </row>
    <row r="6" spans="2:13" s="1" customFormat="1" ht="15" customHeight="1" x14ac:dyDescent="0.15">
      <c r="B6" s="15"/>
      <c r="C6" s="16"/>
      <c r="D6" s="2"/>
      <c r="E6" s="13"/>
      <c r="F6" s="4"/>
      <c r="G6" s="4"/>
      <c r="H6" s="4"/>
      <c r="I6" s="4"/>
    </row>
    <row r="7" spans="2:13" s="1" customFormat="1" ht="15" customHeight="1" x14ac:dyDescent="0.15">
      <c r="B7" s="15"/>
      <c r="C7" s="16"/>
      <c r="D7" s="2"/>
      <c r="E7" s="13"/>
      <c r="F7" s="4"/>
      <c r="G7" s="4"/>
      <c r="H7" s="4"/>
      <c r="I7" s="4"/>
    </row>
    <row r="8" spans="2:13" s="1" customFormat="1" ht="15" hidden="1" customHeight="1" x14ac:dyDescent="0.15">
      <c r="B8" s="15"/>
      <c r="C8" s="16"/>
      <c r="D8" s="2"/>
      <c r="E8" s="13"/>
      <c r="F8" s="4"/>
      <c r="G8" s="4"/>
      <c r="H8" s="4"/>
      <c r="I8" s="4"/>
    </row>
    <row r="9" spans="2:13" s="1" customFormat="1" ht="15" hidden="1" customHeight="1" x14ac:dyDescent="0.15">
      <c r="B9" s="15"/>
      <c r="C9" s="16"/>
      <c r="D9" s="2"/>
      <c r="E9" s="13"/>
      <c r="F9" s="4"/>
      <c r="G9" s="4"/>
      <c r="H9" s="4"/>
      <c r="I9" s="4"/>
      <c r="L9" s="4"/>
      <c r="M9" s="4"/>
    </row>
    <row r="10" spans="2:13" s="1" customFormat="1" ht="15" hidden="1" customHeight="1" x14ac:dyDescent="0.15">
      <c r="B10" s="15"/>
      <c r="C10" s="16"/>
      <c r="D10" s="2"/>
      <c r="E10" s="13"/>
      <c r="F10" s="4"/>
      <c r="G10" s="4"/>
      <c r="H10" s="4"/>
      <c r="I10" s="4"/>
      <c r="L10" s="3"/>
      <c r="M10" s="3"/>
    </row>
    <row r="11" spans="2:13" s="1" customFormat="1" ht="15" hidden="1" customHeight="1" x14ac:dyDescent="0.15">
      <c r="B11" s="15"/>
      <c r="C11" s="16"/>
      <c r="D11" s="2"/>
      <c r="E11" s="13"/>
      <c r="F11" s="4"/>
      <c r="G11" s="4"/>
      <c r="H11" s="4"/>
      <c r="I11" s="4"/>
      <c r="L11" s="6"/>
    </row>
    <row r="12" spans="2:13" s="1" customFormat="1" ht="15" hidden="1" customHeight="1" x14ac:dyDescent="0.15">
      <c r="B12" s="15"/>
      <c r="C12" s="16"/>
      <c r="D12" s="2"/>
      <c r="E12" s="13"/>
      <c r="F12" s="4"/>
      <c r="G12" s="4"/>
      <c r="H12" s="4"/>
      <c r="I12" s="4"/>
      <c r="L12" s="6"/>
    </row>
    <row r="13" spans="2:13" s="1" customFormat="1" ht="15" hidden="1" customHeight="1" x14ac:dyDescent="0.15">
      <c r="B13" s="15"/>
      <c r="C13" s="16"/>
      <c r="D13" s="2"/>
      <c r="E13" s="13"/>
      <c r="F13" s="4"/>
      <c r="G13" s="4"/>
      <c r="H13" s="4"/>
      <c r="I13" s="4"/>
      <c r="L13" s="6"/>
    </row>
    <row r="14" spans="2:13" s="1" customFormat="1" ht="15" customHeight="1" x14ac:dyDescent="0.15">
      <c r="B14" s="15"/>
      <c r="C14" s="16"/>
      <c r="D14" s="2"/>
      <c r="E14" s="13"/>
      <c r="F14" s="4"/>
      <c r="G14" s="4"/>
      <c r="H14" s="4"/>
      <c r="I14" s="4"/>
    </row>
    <row r="15" spans="2:13" s="1" customFormat="1" ht="15" customHeight="1" x14ac:dyDescent="0.15">
      <c r="B15" s="15"/>
      <c r="C15" s="16"/>
      <c r="D15" s="2"/>
      <c r="E15" s="13"/>
      <c r="F15" s="4"/>
      <c r="G15" s="4"/>
      <c r="H15" s="4"/>
      <c r="I15" s="4"/>
    </row>
    <row r="16" spans="2:13" s="1" customFormat="1" ht="15" customHeight="1" x14ac:dyDescent="0.15">
      <c r="B16" s="15"/>
      <c r="C16" s="16"/>
      <c r="D16" s="2"/>
      <c r="E16" s="13"/>
      <c r="F16" s="4"/>
      <c r="G16" s="4"/>
      <c r="H16" s="4"/>
      <c r="I16" s="4"/>
    </row>
    <row r="17" spans="2:13" s="1" customFormat="1" ht="15" customHeight="1" x14ac:dyDescent="0.15">
      <c r="B17" s="15"/>
      <c r="C17" s="16"/>
      <c r="D17" s="2"/>
      <c r="E17" s="13"/>
      <c r="F17" s="4"/>
      <c r="G17" s="4"/>
      <c r="H17" s="4"/>
      <c r="I17" s="4"/>
    </row>
    <row r="18" spans="2:13" s="1" customFormat="1" ht="15" customHeight="1" x14ac:dyDescent="0.15">
      <c r="B18" s="15"/>
      <c r="C18" s="16"/>
      <c r="D18" s="2"/>
      <c r="E18" s="13"/>
      <c r="F18" s="4"/>
      <c r="G18" s="4"/>
      <c r="H18" s="4"/>
      <c r="I18" s="4"/>
    </row>
    <row r="19" spans="2:13" s="1" customFormat="1" ht="15" customHeight="1" x14ac:dyDescent="0.15">
      <c r="B19" s="15"/>
      <c r="C19" s="16"/>
      <c r="D19" s="2"/>
      <c r="E19" s="13"/>
      <c r="F19" s="4"/>
      <c r="G19" s="4"/>
      <c r="H19" s="4"/>
      <c r="I19" s="4"/>
    </row>
    <row r="20" spans="2:13" s="1" customFormat="1" ht="15" customHeight="1" x14ac:dyDescent="0.15">
      <c r="B20" s="15"/>
      <c r="C20" s="16"/>
      <c r="D20" s="2"/>
      <c r="E20" s="13"/>
      <c r="F20" s="4"/>
      <c r="G20" s="4"/>
      <c r="H20" s="4"/>
      <c r="I20" s="4"/>
    </row>
    <row r="21" spans="2:13" s="1" customFormat="1" ht="15" customHeight="1" x14ac:dyDescent="0.15">
      <c r="B21" s="15"/>
      <c r="C21" s="16"/>
      <c r="D21" s="2"/>
      <c r="E21" s="13"/>
      <c r="F21" s="4"/>
      <c r="G21" s="4"/>
      <c r="H21" s="4"/>
      <c r="I21" s="4"/>
    </row>
    <row r="22" spans="2:13" s="1" customFormat="1" ht="15" customHeight="1" x14ac:dyDescent="0.15">
      <c r="B22" s="15"/>
      <c r="C22" s="16"/>
      <c r="D22" s="2"/>
      <c r="E22" s="13"/>
      <c r="F22" s="4"/>
      <c r="G22" s="4"/>
      <c r="H22" s="4"/>
      <c r="I22" s="4"/>
    </row>
    <row r="23" spans="2:13" s="1" customFormat="1" ht="15" customHeight="1" x14ac:dyDescent="0.15">
      <c r="B23" s="15"/>
      <c r="C23" s="16"/>
      <c r="D23" s="2"/>
      <c r="E23" s="13"/>
      <c r="F23" s="4"/>
      <c r="G23" s="4"/>
      <c r="H23" s="4"/>
      <c r="I23" s="4"/>
    </row>
    <row r="24" spans="2:13" s="1" customFormat="1" ht="15" customHeight="1" x14ac:dyDescent="0.15">
      <c r="B24" s="15"/>
      <c r="C24" s="16"/>
      <c r="D24" s="2"/>
      <c r="E24" s="13"/>
      <c r="F24" s="4"/>
      <c r="G24" s="4"/>
      <c r="H24" s="4"/>
      <c r="I24" s="4"/>
    </row>
    <row r="25" spans="2:13" s="1" customFormat="1" ht="15" customHeight="1" x14ac:dyDescent="0.15">
      <c r="B25" s="15"/>
      <c r="C25" s="16"/>
      <c r="D25" s="2"/>
      <c r="E25" s="13"/>
      <c r="F25" s="4"/>
      <c r="G25" s="4"/>
      <c r="H25" s="4"/>
      <c r="I25" s="4"/>
    </row>
    <row r="26" spans="2:13" s="1" customFormat="1" ht="15" customHeight="1" x14ac:dyDescent="0.15">
      <c r="B26" s="15"/>
      <c r="C26" s="16"/>
      <c r="D26" s="2"/>
      <c r="E26" s="13"/>
      <c r="F26" s="4"/>
      <c r="G26" s="4"/>
      <c r="H26" s="4"/>
      <c r="I26" s="4"/>
    </row>
    <row r="27" spans="2:13" s="1" customFormat="1" ht="15" customHeight="1" x14ac:dyDescent="0.15">
      <c r="B27" s="20"/>
      <c r="C27" s="20"/>
      <c r="D27" s="47"/>
      <c r="E27" s="34"/>
      <c r="F27" s="10"/>
      <c r="G27" s="10"/>
      <c r="H27" s="10"/>
      <c r="I27" s="10"/>
    </row>
    <row r="28" spans="2:13" s="4" customFormat="1" ht="129.94999999999999" customHeight="1" x14ac:dyDescent="0.15">
      <c r="B28" s="20"/>
      <c r="C28" s="20"/>
      <c r="D28" s="47"/>
      <c r="E28" s="21"/>
      <c r="F28" s="22" t="s">
        <v>123</v>
      </c>
      <c r="G28" s="23" t="s">
        <v>124</v>
      </c>
      <c r="H28" s="23" t="s">
        <v>125</v>
      </c>
      <c r="I28" s="24" t="s">
        <v>126</v>
      </c>
      <c r="J28" s="17"/>
      <c r="K28" s="17"/>
      <c r="L28" s="1"/>
      <c r="M28" s="1"/>
    </row>
    <row r="29" spans="2:13" s="3" customFormat="1" ht="20.100000000000001" customHeight="1" x14ac:dyDescent="0.15">
      <c r="B29" s="20"/>
      <c r="C29" s="20"/>
      <c r="D29" s="47"/>
      <c r="E29" s="11" t="s">
        <v>0</v>
      </c>
      <c r="F29" s="25"/>
      <c r="G29" s="26"/>
      <c r="H29" s="26"/>
      <c r="I29" s="27"/>
      <c r="L29" s="1"/>
      <c r="M29" s="1"/>
    </row>
    <row r="30" spans="2:13" s="1" customFormat="1" ht="22.5" customHeight="1" x14ac:dyDescent="0.15">
      <c r="B30" s="125" t="s">
        <v>10</v>
      </c>
      <c r="C30" s="126"/>
      <c r="D30" s="126"/>
      <c r="E30" s="38">
        <v>423</v>
      </c>
      <c r="F30" s="35">
        <v>65.011820330969272</v>
      </c>
      <c r="G30" s="32">
        <v>25.531914893617021</v>
      </c>
      <c r="H30" s="32">
        <v>6.3829787234042552</v>
      </c>
      <c r="I30" s="33">
        <v>23.877068557919621</v>
      </c>
      <c r="J30" s="16"/>
      <c r="K30" s="16"/>
    </row>
    <row r="31" spans="2:13" s="1" customFormat="1" ht="22.5" customHeight="1" x14ac:dyDescent="0.15">
      <c r="B31" s="127" t="s">
        <v>11</v>
      </c>
      <c r="C31" s="43" t="s">
        <v>12</v>
      </c>
      <c r="D31" s="44"/>
      <c r="E31" s="39">
        <v>180</v>
      </c>
      <c r="F31" s="65">
        <v>76.666666666666671</v>
      </c>
      <c r="G31" s="60">
        <v>30.555555555555557</v>
      </c>
      <c r="H31" s="28">
        <v>5.5555555555555554</v>
      </c>
      <c r="I31" s="62">
        <v>13.888888888888889</v>
      </c>
      <c r="J31" s="16"/>
      <c r="K31" s="16"/>
    </row>
    <row r="32" spans="2:13" s="1" customFormat="1" ht="22.5" customHeight="1" x14ac:dyDescent="0.15">
      <c r="B32" s="128"/>
      <c r="C32" s="41" t="s">
        <v>13</v>
      </c>
      <c r="D32" s="45"/>
      <c r="E32" s="39">
        <v>82</v>
      </c>
      <c r="F32" s="63">
        <v>58.536585365853654</v>
      </c>
      <c r="G32" s="28">
        <v>30.487804878048781</v>
      </c>
      <c r="H32" s="28">
        <v>7.3170731707317067</v>
      </c>
      <c r="I32" s="29">
        <v>24.390243902439025</v>
      </c>
      <c r="J32" s="16"/>
      <c r="K32" s="16"/>
    </row>
    <row r="33" spans="2:11" s="1" customFormat="1" ht="22.5" customHeight="1" x14ac:dyDescent="0.15">
      <c r="B33" s="129"/>
      <c r="C33" s="42" t="s">
        <v>14</v>
      </c>
      <c r="D33" s="46"/>
      <c r="E33" s="40">
        <v>138</v>
      </c>
      <c r="F33" s="71">
        <v>56.521739130434781</v>
      </c>
      <c r="G33" s="48">
        <v>16.666666666666664</v>
      </c>
      <c r="H33" s="30">
        <v>7.9710144927536222</v>
      </c>
      <c r="I33" s="69">
        <v>34.057971014492757</v>
      </c>
    </row>
    <row r="34" spans="2:11" s="122" customFormat="1" ht="22.5" customHeight="1" x14ac:dyDescent="0.15">
      <c r="B34" s="116"/>
      <c r="C34" s="117"/>
      <c r="D34" s="118"/>
      <c r="E34" s="119"/>
      <c r="F34" s="120"/>
      <c r="G34" s="120"/>
      <c r="H34" s="120"/>
      <c r="I34" s="120"/>
    </row>
    <row r="35" spans="2:11" x14ac:dyDescent="0.15">
      <c r="D35" s="82" t="str">
        <f>F28</f>
        <v>職場内で仕事を通じて学んだ教育・訓練（OJT)</v>
      </c>
      <c r="E35" s="82" t="str">
        <f>G28</f>
        <v>会社が実施する職場外での教育・訓練（OFFJT）</v>
      </c>
      <c r="F35" s="82" t="str">
        <f>H28</f>
        <v>自己啓発（具体的に【　　　】）</v>
      </c>
      <c r="G35" s="82" t="str">
        <f>I28</f>
        <v>役に立ったものはない</v>
      </c>
      <c r="H35" s="82" t="s">
        <v>323</v>
      </c>
      <c r="I35" s="82"/>
      <c r="J35" s="82"/>
      <c r="K35" s="82"/>
    </row>
    <row r="36" spans="2:11" x14ac:dyDescent="0.15">
      <c r="C36" t="str">
        <f>C31 &amp; "(n=" &amp; E31 &amp; ")"</f>
        <v>男性・管理職/総合職(n=180)</v>
      </c>
      <c r="D36" s="83">
        <f t="shared" ref="D36:G38" si="0">F31</f>
        <v>76.666666666666671</v>
      </c>
      <c r="E36" s="83">
        <f t="shared" si="0"/>
        <v>30.555555555555557</v>
      </c>
      <c r="F36" s="83">
        <f t="shared" si="0"/>
        <v>5.5555555555555554</v>
      </c>
      <c r="G36" s="83">
        <f t="shared" si="0"/>
        <v>13.888888888888889</v>
      </c>
      <c r="H36" s="83">
        <f>SUM(D36:G36)</f>
        <v>126.66666666666667</v>
      </c>
      <c r="I36" s="83"/>
      <c r="J36" s="83"/>
      <c r="K36" s="83"/>
    </row>
    <row r="37" spans="2:11" x14ac:dyDescent="0.15">
      <c r="C37" t="str">
        <f>C32 &amp; "(n=" &amp; E32 &amp; ")"</f>
        <v>女性・管理職/総合職(n=82)</v>
      </c>
      <c r="D37" s="83">
        <f t="shared" si="0"/>
        <v>58.536585365853654</v>
      </c>
      <c r="E37" s="83">
        <f t="shared" si="0"/>
        <v>30.487804878048781</v>
      </c>
      <c r="F37" s="83">
        <f t="shared" si="0"/>
        <v>7.3170731707317067</v>
      </c>
      <c r="G37" s="83">
        <f t="shared" si="0"/>
        <v>24.390243902439025</v>
      </c>
      <c r="H37" s="83">
        <f t="shared" ref="H37:H39" si="1">SUM(D37:G37)</f>
        <v>120.73170731707316</v>
      </c>
      <c r="I37" s="83"/>
      <c r="J37" s="83"/>
      <c r="K37" s="83"/>
    </row>
    <row r="38" spans="2:11" x14ac:dyDescent="0.15">
      <c r="C38" t="str">
        <f>C33 &amp; "(n=" &amp; E33 &amp; ")"</f>
        <v>女性・一般職(n=138)</v>
      </c>
      <c r="D38" s="83">
        <f t="shared" si="0"/>
        <v>56.521739130434781</v>
      </c>
      <c r="E38" s="83">
        <f t="shared" si="0"/>
        <v>16.666666666666664</v>
      </c>
      <c r="F38" s="83">
        <f t="shared" si="0"/>
        <v>7.9710144927536222</v>
      </c>
      <c r="G38" s="83">
        <f t="shared" si="0"/>
        <v>34.057971014492757</v>
      </c>
      <c r="H38" s="83">
        <f t="shared" si="1"/>
        <v>115.21739130434781</v>
      </c>
      <c r="I38" s="83"/>
      <c r="J38" s="83"/>
      <c r="K38" s="83"/>
    </row>
    <row r="39" spans="2:11" x14ac:dyDescent="0.15">
      <c r="C39" t="str">
        <f>B30 &amp; "(n=" &amp; E30 &amp; ")"</f>
        <v>全体(n=423)</v>
      </c>
      <c r="D39" s="83">
        <f>F30</f>
        <v>65.011820330969272</v>
      </c>
      <c r="E39" s="83">
        <f t="shared" ref="E39:G39" si="2">G30</f>
        <v>25.531914893617021</v>
      </c>
      <c r="F39" s="83">
        <f t="shared" si="2"/>
        <v>6.3829787234042552</v>
      </c>
      <c r="G39" s="83">
        <f t="shared" si="2"/>
        <v>23.877068557919621</v>
      </c>
      <c r="H39" s="83">
        <f t="shared" si="1"/>
        <v>120.80378250591016</v>
      </c>
      <c r="I39" s="83"/>
      <c r="J39" s="83"/>
      <c r="K39" s="83"/>
    </row>
  </sheetData>
  <mergeCells count="2">
    <mergeCell ref="B30:D30"/>
    <mergeCell ref="B31:B33"/>
  </mergeCells>
  <phoneticPr fontId="5"/>
  <conditionalFormatting sqref="C31:C32 F28:I28">
    <cfRule type="cellIs" dxfId="129" priority="3" stopIfTrue="1" operator="equal">
      <formula>"."</formula>
    </cfRule>
  </conditionalFormatting>
  <conditionalFormatting sqref="J28">
    <cfRule type="cellIs" dxfId="128" priority="2" stopIfTrue="1" operator="equal">
      <formula>"."</formula>
    </cfRule>
  </conditionalFormatting>
  <conditionalFormatting sqref="K28">
    <cfRule type="cellIs" dxfId="127"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T39"/>
  <sheetViews>
    <sheetView topLeftCell="A26"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6" width="6.75" customWidth="1"/>
    <col min="17" max="18" width="5.25" customWidth="1"/>
    <col min="19" max="19" width="3.375" customWidth="1"/>
    <col min="20" max="20" width="7" customWidth="1"/>
    <col min="21" max="21" width="25.625" customWidth="1"/>
    <col min="22" max="22" width="5.375" customWidth="1"/>
  </cols>
  <sheetData>
    <row r="1" spans="2:20" s="1" customFormat="1" ht="21.75" customHeight="1" x14ac:dyDescent="0.15">
      <c r="B1" s="15"/>
      <c r="C1" s="16"/>
      <c r="D1" s="2"/>
      <c r="E1" s="13"/>
      <c r="F1" s="4"/>
      <c r="G1" s="4"/>
      <c r="H1" s="4"/>
      <c r="I1" s="4"/>
      <c r="J1" s="4"/>
      <c r="K1" s="4"/>
      <c r="L1" s="4"/>
      <c r="M1" s="4"/>
      <c r="N1" s="4"/>
      <c r="O1" s="4"/>
      <c r="P1" s="4"/>
    </row>
    <row r="2" spans="2:20" s="1" customFormat="1" ht="15" customHeight="1" x14ac:dyDescent="0.15">
      <c r="B2" s="15"/>
      <c r="C2" s="16"/>
      <c r="D2" s="2"/>
      <c r="E2" s="13"/>
      <c r="F2" s="4"/>
      <c r="G2" s="4"/>
      <c r="H2" s="4"/>
      <c r="I2" s="4"/>
      <c r="J2" s="4"/>
      <c r="K2" s="4"/>
      <c r="L2" s="4"/>
      <c r="M2" s="4"/>
      <c r="N2" s="4"/>
      <c r="O2" s="4"/>
      <c r="P2" s="4"/>
    </row>
    <row r="3" spans="2:20" s="1" customFormat="1" ht="15" customHeight="1" x14ac:dyDescent="0.15">
      <c r="B3" s="15"/>
      <c r="C3" s="16"/>
      <c r="D3" s="2"/>
      <c r="E3" s="13"/>
      <c r="F3" s="4"/>
      <c r="G3" s="4"/>
      <c r="H3" s="4"/>
      <c r="I3" s="4"/>
      <c r="J3" s="4"/>
      <c r="K3" s="4"/>
      <c r="L3" s="4"/>
      <c r="M3" s="4"/>
      <c r="N3" s="4"/>
      <c r="O3" s="4"/>
      <c r="P3" s="4"/>
    </row>
    <row r="4" spans="2:20" s="1" customFormat="1" ht="15" customHeight="1" x14ac:dyDescent="0.15">
      <c r="B4" s="15"/>
      <c r="C4" s="16"/>
      <c r="D4" s="2"/>
      <c r="E4" s="13"/>
      <c r="F4" s="4"/>
      <c r="G4" s="4"/>
      <c r="H4" s="4"/>
      <c r="I4" s="4"/>
      <c r="J4" s="4"/>
      <c r="K4" s="4"/>
      <c r="L4" s="4"/>
      <c r="M4" s="4"/>
      <c r="N4" s="4"/>
      <c r="O4" s="4"/>
      <c r="P4" s="4"/>
    </row>
    <row r="5" spans="2:20" s="1" customFormat="1" ht="15" customHeight="1" x14ac:dyDescent="0.15">
      <c r="B5" s="15"/>
      <c r="C5" s="16"/>
      <c r="D5" s="2"/>
      <c r="E5" s="13"/>
      <c r="F5" s="4"/>
      <c r="G5" s="4"/>
      <c r="H5" s="4"/>
      <c r="I5" s="4"/>
      <c r="J5" s="4"/>
      <c r="K5" s="4"/>
      <c r="L5" s="4"/>
      <c r="M5" s="4"/>
      <c r="N5" s="4"/>
      <c r="O5" s="4"/>
      <c r="P5" s="4"/>
    </row>
    <row r="6" spans="2:20" s="1" customFormat="1" ht="15" customHeight="1" x14ac:dyDescent="0.15">
      <c r="B6" s="15"/>
      <c r="C6" s="16"/>
      <c r="D6" s="2"/>
      <c r="E6" s="13"/>
      <c r="F6" s="4"/>
      <c r="G6" s="4"/>
      <c r="H6" s="4"/>
      <c r="I6" s="4"/>
      <c r="J6" s="4"/>
      <c r="K6" s="4"/>
      <c r="L6" s="4"/>
      <c r="M6" s="4"/>
      <c r="N6" s="4"/>
      <c r="O6" s="4"/>
      <c r="P6" s="4"/>
    </row>
    <row r="7" spans="2:20" s="1" customFormat="1" ht="15" customHeight="1" x14ac:dyDescent="0.15">
      <c r="B7" s="15"/>
      <c r="C7" s="16"/>
      <c r="D7" s="2"/>
      <c r="E7" s="13"/>
      <c r="F7" s="4"/>
      <c r="G7" s="4"/>
      <c r="H7" s="4"/>
      <c r="I7" s="4"/>
      <c r="J7" s="4"/>
      <c r="K7" s="4"/>
      <c r="L7" s="4"/>
      <c r="M7" s="4"/>
      <c r="N7" s="4"/>
      <c r="O7" s="4"/>
      <c r="P7" s="4"/>
    </row>
    <row r="8" spans="2:20" s="1" customFormat="1" ht="15" customHeight="1" x14ac:dyDescent="0.15">
      <c r="B8" s="15"/>
      <c r="C8" s="16"/>
      <c r="D8" s="2"/>
      <c r="E8" s="13"/>
      <c r="F8" s="4"/>
      <c r="G8" s="4"/>
      <c r="H8" s="4"/>
      <c r="I8" s="4"/>
      <c r="J8" s="4"/>
      <c r="K8" s="4"/>
      <c r="L8" s="4"/>
      <c r="M8" s="4"/>
      <c r="N8" s="4"/>
      <c r="O8" s="4"/>
      <c r="P8" s="4"/>
    </row>
    <row r="9" spans="2:20" s="1" customFormat="1" ht="15" hidden="1" customHeight="1" x14ac:dyDescent="0.15">
      <c r="B9" s="15"/>
      <c r="C9" s="16"/>
      <c r="D9" s="2"/>
      <c r="E9" s="13"/>
      <c r="F9" s="4"/>
      <c r="G9" s="4"/>
      <c r="H9" s="4"/>
      <c r="I9" s="4"/>
      <c r="J9" s="4"/>
      <c r="K9" s="4"/>
      <c r="L9" s="4"/>
      <c r="M9" s="4"/>
      <c r="N9" s="4"/>
      <c r="O9" s="4"/>
      <c r="P9" s="4"/>
      <c r="S9" s="4"/>
      <c r="T9" s="4"/>
    </row>
    <row r="10" spans="2:20" s="1" customFormat="1" ht="15" hidden="1" customHeight="1" x14ac:dyDescent="0.15">
      <c r="B10" s="15"/>
      <c r="C10" s="16"/>
      <c r="D10" s="2"/>
      <c r="E10" s="13"/>
      <c r="F10" s="4"/>
      <c r="G10" s="4"/>
      <c r="H10" s="4"/>
      <c r="I10" s="4"/>
      <c r="J10" s="4"/>
      <c r="K10" s="4"/>
      <c r="L10" s="4"/>
      <c r="M10" s="4"/>
      <c r="N10" s="4"/>
      <c r="O10" s="4"/>
      <c r="P10" s="4"/>
      <c r="S10" s="3"/>
      <c r="T10" s="3"/>
    </row>
    <row r="11" spans="2:20" s="1" customFormat="1" ht="15" hidden="1" customHeight="1" x14ac:dyDescent="0.15">
      <c r="B11" s="15"/>
      <c r="C11" s="16"/>
      <c r="D11" s="2"/>
      <c r="E11" s="13"/>
      <c r="F11" s="4"/>
      <c r="G11" s="4"/>
      <c r="H11" s="4"/>
      <c r="I11" s="4"/>
      <c r="J11" s="4"/>
      <c r="K11" s="4"/>
      <c r="L11" s="4"/>
      <c r="M11" s="4"/>
      <c r="N11" s="4"/>
      <c r="O11" s="4"/>
      <c r="P11" s="4"/>
      <c r="S11" s="6"/>
    </row>
    <row r="12" spans="2:20" s="1" customFormat="1" ht="15" hidden="1" customHeight="1" x14ac:dyDescent="0.15">
      <c r="B12" s="15"/>
      <c r="C12" s="16"/>
      <c r="D12" s="2"/>
      <c r="E12" s="13"/>
      <c r="F12" s="4"/>
      <c r="G12" s="4"/>
      <c r="H12" s="4"/>
      <c r="I12" s="4"/>
      <c r="J12" s="4"/>
      <c r="K12" s="4"/>
      <c r="L12" s="4"/>
      <c r="M12" s="4"/>
      <c r="N12" s="4"/>
      <c r="O12" s="4"/>
      <c r="P12" s="4"/>
      <c r="S12" s="6"/>
    </row>
    <row r="13" spans="2:20" s="1" customFormat="1" ht="15" hidden="1" customHeight="1" x14ac:dyDescent="0.15">
      <c r="B13" s="15"/>
      <c r="C13" s="16"/>
      <c r="D13" s="2"/>
      <c r="E13" s="13"/>
      <c r="F13" s="4"/>
      <c r="G13" s="4"/>
      <c r="H13" s="4"/>
      <c r="I13" s="4"/>
      <c r="J13" s="4"/>
      <c r="K13" s="4"/>
      <c r="L13" s="4"/>
      <c r="M13" s="4"/>
      <c r="N13" s="4"/>
      <c r="O13" s="4"/>
      <c r="P13" s="4"/>
      <c r="S13" s="6"/>
    </row>
    <row r="14" spans="2:20" s="1" customFormat="1" ht="15" customHeight="1" x14ac:dyDescent="0.15">
      <c r="B14" s="15"/>
      <c r="C14" s="16"/>
      <c r="D14" s="2"/>
      <c r="E14" s="13"/>
      <c r="F14" s="4"/>
      <c r="G14" s="4"/>
      <c r="H14" s="4"/>
      <c r="I14" s="4"/>
      <c r="J14" s="4"/>
      <c r="K14" s="4"/>
      <c r="L14" s="4"/>
      <c r="M14" s="4"/>
      <c r="N14" s="4"/>
      <c r="O14" s="4"/>
      <c r="P14" s="4"/>
    </row>
    <row r="15" spans="2:20" s="1" customFormat="1" ht="15" customHeight="1" x14ac:dyDescent="0.15">
      <c r="B15" s="15"/>
      <c r="C15" s="16"/>
      <c r="D15" s="2"/>
      <c r="E15" s="13"/>
      <c r="F15" s="4"/>
      <c r="G15" s="4"/>
      <c r="H15" s="4"/>
      <c r="I15" s="4"/>
      <c r="J15" s="4"/>
      <c r="K15" s="4"/>
      <c r="L15" s="4"/>
      <c r="M15" s="4"/>
      <c r="N15" s="4"/>
      <c r="O15" s="4"/>
      <c r="P15" s="4"/>
    </row>
    <row r="16" spans="2:20" s="1" customFormat="1" ht="15" customHeight="1" x14ac:dyDescent="0.15">
      <c r="B16" s="15"/>
      <c r="C16" s="16"/>
      <c r="D16" s="2"/>
      <c r="E16" s="13"/>
      <c r="F16" s="4"/>
      <c r="G16" s="4"/>
      <c r="H16" s="4"/>
      <c r="I16" s="4"/>
      <c r="J16" s="4"/>
      <c r="K16" s="4"/>
      <c r="L16" s="4"/>
      <c r="M16" s="4"/>
      <c r="N16" s="4"/>
      <c r="O16" s="4"/>
      <c r="P16" s="4"/>
    </row>
    <row r="17" spans="2:20" s="1" customFormat="1" ht="15" customHeight="1" x14ac:dyDescent="0.15">
      <c r="B17" s="15"/>
      <c r="C17" s="16"/>
      <c r="D17" s="2"/>
      <c r="E17" s="13"/>
      <c r="F17" s="4"/>
      <c r="G17" s="4"/>
      <c r="H17" s="4"/>
      <c r="I17" s="4"/>
      <c r="J17" s="4"/>
      <c r="K17" s="4"/>
      <c r="L17" s="4"/>
      <c r="M17" s="4"/>
      <c r="N17" s="4"/>
      <c r="O17" s="4"/>
      <c r="P17" s="4"/>
    </row>
    <row r="18" spans="2:20" s="1" customFormat="1" ht="15" customHeight="1" x14ac:dyDescent="0.15">
      <c r="B18" s="15"/>
      <c r="C18" s="16"/>
      <c r="D18" s="2"/>
      <c r="E18" s="13"/>
      <c r="F18" s="4"/>
      <c r="G18" s="4"/>
      <c r="H18" s="4"/>
      <c r="I18" s="4"/>
      <c r="J18" s="4"/>
      <c r="K18" s="4"/>
      <c r="L18" s="4"/>
      <c r="M18" s="4"/>
      <c r="N18" s="4"/>
      <c r="O18" s="4"/>
      <c r="P18" s="4"/>
    </row>
    <row r="19" spans="2:20" s="1" customFormat="1" ht="15" customHeight="1" x14ac:dyDescent="0.15">
      <c r="B19" s="15"/>
      <c r="C19" s="16"/>
      <c r="D19" s="2"/>
      <c r="E19" s="13"/>
      <c r="F19" s="4"/>
      <c r="G19" s="4"/>
      <c r="H19" s="4"/>
      <c r="I19" s="4"/>
      <c r="J19" s="4"/>
      <c r="K19" s="4"/>
      <c r="L19" s="4"/>
      <c r="M19" s="4"/>
      <c r="N19" s="4"/>
      <c r="O19" s="4"/>
      <c r="P19" s="4"/>
    </row>
    <row r="20" spans="2:20" s="1" customFormat="1" ht="15" customHeight="1" x14ac:dyDescent="0.15">
      <c r="B20" s="15"/>
      <c r="C20" s="16"/>
      <c r="D20" s="2"/>
      <c r="E20" s="13"/>
      <c r="F20" s="4"/>
      <c r="G20" s="4"/>
      <c r="H20" s="4"/>
      <c r="I20" s="4"/>
      <c r="J20" s="4"/>
      <c r="K20" s="4"/>
      <c r="L20" s="4"/>
      <c r="M20" s="4"/>
      <c r="N20" s="4"/>
      <c r="O20" s="4"/>
      <c r="P20" s="4"/>
    </row>
    <row r="21" spans="2:20" s="1" customFormat="1" ht="15" customHeight="1" x14ac:dyDescent="0.15">
      <c r="B21" s="15"/>
      <c r="C21" s="16"/>
      <c r="D21" s="2"/>
      <c r="E21" s="13"/>
      <c r="F21" s="4"/>
      <c r="G21" s="4"/>
      <c r="H21" s="4"/>
      <c r="I21" s="4"/>
      <c r="J21" s="4"/>
      <c r="K21" s="4"/>
      <c r="L21" s="4"/>
      <c r="M21" s="4"/>
      <c r="N21" s="4"/>
      <c r="O21" s="4"/>
      <c r="P21" s="4"/>
    </row>
    <row r="22" spans="2:20" s="1" customFormat="1" ht="15" customHeight="1" x14ac:dyDescent="0.15">
      <c r="B22" s="15"/>
      <c r="C22" s="16"/>
      <c r="D22" s="2"/>
      <c r="E22" s="13"/>
      <c r="F22" s="4"/>
      <c r="G22" s="4"/>
      <c r="H22" s="4"/>
      <c r="I22" s="4"/>
      <c r="J22" s="4"/>
      <c r="K22" s="4"/>
      <c r="L22" s="4"/>
      <c r="M22" s="4"/>
      <c r="N22" s="4"/>
      <c r="O22" s="4"/>
      <c r="P22" s="4"/>
    </row>
    <row r="23" spans="2:20" s="1" customFormat="1" ht="15" customHeight="1" x14ac:dyDescent="0.15">
      <c r="B23" s="15"/>
      <c r="C23" s="16"/>
      <c r="D23" s="2"/>
      <c r="E23" s="13"/>
      <c r="F23" s="4"/>
      <c r="G23" s="4"/>
      <c r="H23" s="4"/>
      <c r="I23" s="4"/>
      <c r="J23" s="4"/>
      <c r="K23" s="4"/>
      <c r="L23" s="4"/>
      <c r="M23" s="4"/>
      <c r="N23" s="4"/>
      <c r="O23" s="4"/>
      <c r="P23" s="4"/>
    </row>
    <row r="24" spans="2:20" s="1" customFormat="1" ht="15" customHeight="1" x14ac:dyDescent="0.15">
      <c r="B24" s="15"/>
      <c r="C24" s="16"/>
      <c r="D24" s="2"/>
      <c r="E24" s="13"/>
      <c r="F24" s="4"/>
      <c r="G24" s="4"/>
      <c r="H24" s="4"/>
      <c r="I24" s="4"/>
      <c r="J24" s="4"/>
      <c r="K24" s="4"/>
      <c r="L24" s="4"/>
      <c r="M24" s="4"/>
      <c r="N24" s="4"/>
      <c r="O24" s="4"/>
      <c r="P24" s="4"/>
    </row>
    <row r="25" spans="2:20" s="1" customFormat="1" ht="15" customHeight="1" x14ac:dyDescent="0.15">
      <c r="B25" s="15"/>
      <c r="C25" s="16"/>
      <c r="D25" s="2"/>
      <c r="E25" s="13"/>
      <c r="F25" s="4"/>
      <c r="G25" s="4"/>
      <c r="H25" s="4"/>
      <c r="I25" s="4"/>
      <c r="J25" s="4"/>
      <c r="K25" s="4"/>
      <c r="L25" s="4"/>
      <c r="M25" s="4"/>
      <c r="N25" s="4"/>
      <c r="O25" s="4"/>
      <c r="P25" s="4"/>
    </row>
    <row r="26" spans="2:20" s="1" customFormat="1" ht="15" customHeight="1" x14ac:dyDescent="0.15">
      <c r="B26" s="15"/>
      <c r="C26" s="16"/>
      <c r="D26" s="2"/>
      <c r="E26" s="13"/>
      <c r="F26" s="4"/>
      <c r="G26" s="4"/>
      <c r="H26" s="4"/>
      <c r="I26" s="4"/>
      <c r="J26" s="4"/>
      <c r="K26" s="4"/>
      <c r="L26" s="4"/>
      <c r="M26" s="4"/>
      <c r="N26" s="4"/>
      <c r="O26" s="4"/>
      <c r="P26" s="4"/>
    </row>
    <row r="27" spans="2:20" s="1" customFormat="1" ht="15" customHeight="1" x14ac:dyDescent="0.15">
      <c r="B27" s="20"/>
      <c r="C27" s="20"/>
      <c r="D27" s="47"/>
      <c r="E27" s="34"/>
      <c r="F27" s="10"/>
      <c r="G27" s="10"/>
      <c r="H27" s="10"/>
      <c r="I27" s="10"/>
      <c r="J27" s="10"/>
      <c r="K27" s="10"/>
      <c r="L27" s="10"/>
      <c r="M27" s="10"/>
      <c r="N27" s="10"/>
      <c r="O27" s="10"/>
      <c r="P27" s="10"/>
    </row>
    <row r="28" spans="2:20" s="4" customFormat="1" ht="129.94999999999999" customHeight="1" x14ac:dyDescent="0.15">
      <c r="B28" s="20"/>
      <c r="C28" s="20"/>
      <c r="D28" s="47"/>
      <c r="E28" s="21"/>
      <c r="F28" s="22" t="s">
        <v>127</v>
      </c>
      <c r="G28" s="23" t="s">
        <v>128</v>
      </c>
      <c r="H28" s="23" t="s">
        <v>129</v>
      </c>
      <c r="I28" s="23" t="s">
        <v>130</v>
      </c>
      <c r="J28" s="23" t="s">
        <v>131</v>
      </c>
      <c r="K28" s="23" t="s">
        <v>132</v>
      </c>
      <c r="L28" s="23" t="s">
        <v>133</v>
      </c>
      <c r="M28" s="23" t="s">
        <v>134</v>
      </c>
      <c r="N28" s="23" t="s">
        <v>135</v>
      </c>
      <c r="O28" s="23" t="s">
        <v>136</v>
      </c>
      <c r="P28" s="24" t="s">
        <v>137</v>
      </c>
      <c r="Q28" s="17"/>
      <c r="R28" s="17"/>
      <c r="S28" s="1"/>
      <c r="T28" s="1"/>
    </row>
    <row r="29" spans="2:20" s="3" customFormat="1" ht="20.100000000000001" customHeight="1" x14ac:dyDescent="0.15">
      <c r="B29" s="20"/>
      <c r="C29" s="20"/>
      <c r="D29" s="47"/>
      <c r="E29" s="11" t="s">
        <v>0</v>
      </c>
      <c r="F29" s="25"/>
      <c r="G29" s="26"/>
      <c r="H29" s="26"/>
      <c r="I29" s="26"/>
      <c r="J29" s="26"/>
      <c r="K29" s="26"/>
      <c r="L29" s="26"/>
      <c r="M29" s="26"/>
      <c r="N29" s="26"/>
      <c r="O29" s="26"/>
      <c r="P29" s="27"/>
      <c r="S29" s="1"/>
      <c r="T29" s="1"/>
    </row>
    <row r="30" spans="2:20" s="1" customFormat="1" ht="22.5" customHeight="1" x14ac:dyDescent="0.15">
      <c r="B30" s="125" t="s">
        <v>10</v>
      </c>
      <c r="C30" s="126"/>
      <c r="D30" s="126"/>
      <c r="E30" s="38">
        <v>423</v>
      </c>
      <c r="F30" s="35">
        <v>38.061465721040186</v>
      </c>
      <c r="G30" s="32">
        <v>8.9834515366430256</v>
      </c>
      <c r="H30" s="32">
        <v>4.4917257683215128</v>
      </c>
      <c r="I30" s="32">
        <v>8.2742316784869967</v>
      </c>
      <c r="J30" s="32">
        <v>16.312056737588655</v>
      </c>
      <c r="K30" s="32">
        <v>5.2009456264775409</v>
      </c>
      <c r="L30" s="32">
        <v>30.023640661938533</v>
      </c>
      <c r="M30" s="32">
        <v>1.4184397163120568</v>
      </c>
      <c r="N30" s="32">
        <v>18.439716312056735</v>
      </c>
      <c r="O30" s="32">
        <v>0.94562647754137119</v>
      </c>
      <c r="P30" s="33">
        <v>35.933806146572103</v>
      </c>
      <c r="Q30" s="16"/>
      <c r="R30" s="16"/>
    </row>
    <row r="31" spans="2:20" s="1" customFormat="1" ht="22.5" customHeight="1" x14ac:dyDescent="0.15">
      <c r="B31" s="127" t="s">
        <v>11</v>
      </c>
      <c r="C31" s="43" t="s">
        <v>12</v>
      </c>
      <c r="D31" s="44"/>
      <c r="E31" s="39">
        <v>180</v>
      </c>
      <c r="F31" s="65">
        <v>48.888888888888886</v>
      </c>
      <c r="G31" s="28">
        <v>12.777777777777777</v>
      </c>
      <c r="H31" s="28">
        <v>5</v>
      </c>
      <c r="I31" s="60">
        <v>14.444444444444443</v>
      </c>
      <c r="J31" s="60">
        <v>24.444444444444443</v>
      </c>
      <c r="K31" s="28">
        <v>7.2222222222222214</v>
      </c>
      <c r="L31" s="28">
        <v>34.444444444444443</v>
      </c>
      <c r="M31" s="28">
        <v>2.7777777777777777</v>
      </c>
      <c r="N31" s="60">
        <v>27.222222222222221</v>
      </c>
      <c r="O31" s="28">
        <v>0.55555555555555558</v>
      </c>
      <c r="P31" s="59">
        <v>22.222222222222221</v>
      </c>
      <c r="Q31" s="16"/>
      <c r="R31" s="16"/>
    </row>
    <row r="32" spans="2:20" s="1" customFormat="1" ht="22.5" customHeight="1" x14ac:dyDescent="0.15">
      <c r="B32" s="128"/>
      <c r="C32" s="41" t="s">
        <v>13</v>
      </c>
      <c r="D32" s="45"/>
      <c r="E32" s="39">
        <v>82</v>
      </c>
      <c r="F32" s="36">
        <v>35.365853658536587</v>
      </c>
      <c r="G32" s="28">
        <v>9.7560975609756095</v>
      </c>
      <c r="H32" s="28">
        <v>4.8780487804878048</v>
      </c>
      <c r="I32" s="28">
        <v>9.7560975609756095</v>
      </c>
      <c r="J32" s="28">
        <v>14.634146341463413</v>
      </c>
      <c r="K32" s="28">
        <v>8.536585365853659</v>
      </c>
      <c r="L32" s="28">
        <v>32.926829268292686</v>
      </c>
      <c r="M32" s="28">
        <v>1.2195121951219512</v>
      </c>
      <c r="N32" s="57">
        <v>13.414634146341465</v>
      </c>
      <c r="O32" s="28">
        <v>1.2195121951219512</v>
      </c>
      <c r="P32" s="29">
        <v>39.024390243902438</v>
      </c>
      <c r="Q32" s="16"/>
      <c r="R32" s="16"/>
    </row>
    <row r="33" spans="2:16" s="1" customFormat="1" ht="22.5" customHeight="1" x14ac:dyDescent="0.15">
      <c r="B33" s="129"/>
      <c r="C33" s="42" t="s">
        <v>14</v>
      </c>
      <c r="D33" s="46"/>
      <c r="E33" s="40">
        <v>138</v>
      </c>
      <c r="F33" s="52">
        <v>26.811594202898554</v>
      </c>
      <c r="G33" s="30">
        <v>4.3478260869565215</v>
      </c>
      <c r="H33" s="30">
        <v>3.6231884057971016</v>
      </c>
      <c r="I33" s="48">
        <v>0.72463768115942029</v>
      </c>
      <c r="J33" s="48">
        <v>8.695652173913043</v>
      </c>
      <c r="K33" s="48">
        <v>0</v>
      </c>
      <c r="L33" s="48">
        <v>23.913043478260871</v>
      </c>
      <c r="M33" s="30">
        <v>0</v>
      </c>
      <c r="N33" s="48">
        <v>10.869565217391305</v>
      </c>
      <c r="O33" s="30">
        <v>1.4492753623188406</v>
      </c>
      <c r="P33" s="69">
        <v>51.449275362318836</v>
      </c>
    </row>
    <row r="34" spans="2:16" s="122" customFormat="1" ht="22.5" customHeight="1" x14ac:dyDescent="0.15">
      <c r="B34" s="116"/>
      <c r="C34" s="117"/>
      <c r="D34" s="118"/>
      <c r="E34" s="119"/>
      <c r="F34" s="120"/>
      <c r="G34" s="120"/>
      <c r="H34" s="120"/>
      <c r="I34" s="120"/>
      <c r="J34" s="120"/>
      <c r="K34" s="120"/>
      <c r="L34" s="120"/>
      <c r="M34" s="120"/>
      <c r="N34" s="120"/>
      <c r="O34" s="120"/>
      <c r="P34" s="120"/>
    </row>
    <row r="35" spans="2:16" x14ac:dyDescent="0.15">
      <c r="D35" s="82" t="str">
        <f t="shared" ref="D35:N35" si="0">F28</f>
        <v>上司とのキャリア面談</v>
      </c>
      <c r="E35" s="82" t="str">
        <f t="shared" si="0"/>
        <v>上司によるキャリア形成の後押し</v>
      </c>
      <c r="F35" s="82" t="str">
        <f t="shared" si="0"/>
        <v>メンター制度</v>
      </c>
      <c r="G35" s="82" t="str">
        <f t="shared" si="0"/>
        <v>キャリアデザイン研修</v>
      </c>
      <c r="H35" s="82" t="str">
        <f t="shared" si="0"/>
        <v>自己申告制度による異動</v>
      </c>
      <c r="I35" s="82" t="str">
        <f t="shared" si="0"/>
        <v>社内公募制度による異動</v>
      </c>
      <c r="J35" s="82" t="str">
        <f t="shared" si="0"/>
        <v>資格取得や研修受講の費用援助</v>
      </c>
      <c r="K35" s="82" t="str">
        <f t="shared" si="0"/>
        <v>キャリアカウンセラーへの相談</v>
      </c>
      <c r="L35" s="82" t="str">
        <f t="shared" si="0"/>
        <v>外部組織への会社からの派遣（セミナー等）</v>
      </c>
      <c r="M35" s="82" t="str">
        <f t="shared" si="0"/>
        <v>その他（具体的に【　　　】）</v>
      </c>
      <c r="N35" s="82" t="str">
        <f t="shared" si="0"/>
        <v>上記のような取組みや制度を受けたり、参加したことはない</v>
      </c>
      <c r="O35" s="82" t="s">
        <v>323</v>
      </c>
    </row>
    <row r="36" spans="2:16" x14ac:dyDescent="0.15">
      <c r="C36" t="str">
        <f>C31 &amp; "(n=" &amp; E31 &amp; ")"</f>
        <v>男性・管理職/総合職(n=180)</v>
      </c>
      <c r="D36" s="83">
        <f t="shared" ref="D36:N38" si="1">F31</f>
        <v>48.888888888888886</v>
      </c>
      <c r="E36" s="83">
        <f t="shared" si="1"/>
        <v>12.777777777777777</v>
      </c>
      <c r="F36" s="83">
        <f t="shared" si="1"/>
        <v>5</v>
      </c>
      <c r="G36" s="83">
        <f t="shared" si="1"/>
        <v>14.444444444444443</v>
      </c>
      <c r="H36" s="83">
        <f t="shared" si="1"/>
        <v>24.444444444444443</v>
      </c>
      <c r="I36" s="83">
        <f t="shared" si="1"/>
        <v>7.2222222222222214</v>
      </c>
      <c r="J36" s="83">
        <f t="shared" si="1"/>
        <v>34.444444444444443</v>
      </c>
      <c r="K36" s="83">
        <f t="shared" si="1"/>
        <v>2.7777777777777777</v>
      </c>
      <c r="L36" s="83">
        <f t="shared" si="1"/>
        <v>27.222222222222221</v>
      </c>
      <c r="M36" s="83">
        <f t="shared" si="1"/>
        <v>0.55555555555555558</v>
      </c>
      <c r="N36" s="83">
        <f t="shared" si="1"/>
        <v>22.222222222222221</v>
      </c>
      <c r="O36" s="83">
        <f>SUM(D36:N36)</f>
        <v>200</v>
      </c>
    </row>
    <row r="37" spans="2:16" x14ac:dyDescent="0.15">
      <c r="C37" t="str">
        <f>C32 &amp; "(n=" &amp; E32 &amp; ")"</f>
        <v>女性・管理職/総合職(n=82)</v>
      </c>
      <c r="D37" s="83">
        <f t="shared" si="1"/>
        <v>35.365853658536587</v>
      </c>
      <c r="E37" s="83">
        <f t="shared" si="1"/>
        <v>9.7560975609756095</v>
      </c>
      <c r="F37" s="83">
        <f t="shared" si="1"/>
        <v>4.8780487804878048</v>
      </c>
      <c r="G37" s="83">
        <f t="shared" si="1"/>
        <v>9.7560975609756095</v>
      </c>
      <c r="H37" s="83">
        <f t="shared" si="1"/>
        <v>14.634146341463413</v>
      </c>
      <c r="I37" s="83">
        <f t="shared" si="1"/>
        <v>8.536585365853659</v>
      </c>
      <c r="J37" s="83">
        <f t="shared" si="1"/>
        <v>32.926829268292686</v>
      </c>
      <c r="K37" s="83">
        <f t="shared" si="1"/>
        <v>1.2195121951219512</v>
      </c>
      <c r="L37" s="83">
        <f t="shared" si="1"/>
        <v>13.414634146341465</v>
      </c>
      <c r="M37" s="83">
        <f t="shared" si="1"/>
        <v>1.2195121951219512</v>
      </c>
      <c r="N37" s="83">
        <f t="shared" si="1"/>
        <v>39.024390243902438</v>
      </c>
      <c r="O37" s="83">
        <f t="shared" ref="O37:O39" si="2">SUM(D37:N37)</f>
        <v>170.73170731707316</v>
      </c>
    </row>
    <row r="38" spans="2:16" x14ac:dyDescent="0.15">
      <c r="C38" t="str">
        <f>C33 &amp; "(n=" &amp; E33 &amp; ")"</f>
        <v>女性・一般職(n=138)</v>
      </c>
      <c r="D38" s="83">
        <f t="shared" si="1"/>
        <v>26.811594202898554</v>
      </c>
      <c r="E38" s="83">
        <f t="shared" si="1"/>
        <v>4.3478260869565215</v>
      </c>
      <c r="F38" s="83">
        <f t="shared" si="1"/>
        <v>3.6231884057971016</v>
      </c>
      <c r="G38" s="83">
        <f t="shared" si="1"/>
        <v>0.72463768115942029</v>
      </c>
      <c r="H38" s="83">
        <f t="shared" si="1"/>
        <v>8.695652173913043</v>
      </c>
      <c r="I38" s="83">
        <f t="shared" si="1"/>
        <v>0</v>
      </c>
      <c r="J38" s="83">
        <f t="shared" si="1"/>
        <v>23.913043478260871</v>
      </c>
      <c r="K38" s="83">
        <f t="shared" si="1"/>
        <v>0</v>
      </c>
      <c r="L38" s="83">
        <f t="shared" si="1"/>
        <v>10.869565217391305</v>
      </c>
      <c r="M38" s="83">
        <f t="shared" si="1"/>
        <v>1.4492753623188406</v>
      </c>
      <c r="N38" s="83">
        <f t="shared" si="1"/>
        <v>51.449275362318836</v>
      </c>
      <c r="O38" s="83">
        <f t="shared" si="2"/>
        <v>131.8840579710145</v>
      </c>
    </row>
    <row r="39" spans="2:16" x14ac:dyDescent="0.15">
      <c r="C39" t="str">
        <f>B30 &amp; "(n=" &amp; E30 &amp; ")"</f>
        <v>全体(n=423)</v>
      </c>
      <c r="D39" s="83">
        <f>F30</f>
        <v>38.061465721040186</v>
      </c>
      <c r="E39" s="83">
        <f t="shared" ref="E39:K39" si="3">G30</f>
        <v>8.9834515366430256</v>
      </c>
      <c r="F39" s="83">
        <f t="shared" si="3"/>
        <v>4.4917257683215128</v>
      </c>
      <c r="G39" s="83">
        <f t="shared" si="3"/>
        <v>8.2742316784869967</v>
      </c>
      <c r="H39" s="83">
        <f t="shared" si="3"/>
        <v>16.312056737588655</v>
      </c>
      <c r="I39" s="83">
        <f t="shared" si="3"/>
        <v>5.2009456264775409</v>
      </c>
      <c r="J39" s="83">
        <f t="shared" si="3"/>
        <v>30.023640661938533</v>
      </c>
      <c r="K39" s="83">
        <f t="shared" si="3"/>
        <v>1.4184397163120568</v>
      </c>
      <c r="L39" s="83">
        <f t="shared" ref="L39" si="4">N30</f>
        <v>18.439716312056735</v>
      </c>
      <c r="M39" s="83">
        <f t="shared" ref="M39:N39" si="5">O30</f>
        <v>0.94562647754137119</v>
      </c>
      <c r="N39" s="83">
        <f t="shared" si="5"/>
        <v>35.933806146572103</v>
      </c>
      <c r="O39" s="83">
        <f t="shared" si="2"/>
        <v>168.08510638297869</v>
      </c>
    </row>
  </sheetData>
  <mergeCells count="2">
    <mergeCell ref="B30:D30"/>
    <mergeCell ref="B31:B33"/>
  </mergeCells>
  <phoneticPr fontId="5"/>
  <conditionalFormatting sqref="C31:C32 F28:P28">
    <cfRule type="cellIs" dxfId="126" priority="3" stopIfTrue="1" operator="equal">
      <formula>"."</formula>
    </cfRule>
  </conditionalFormatting>
  <conditionalFormatting sqref="Q28">
    <cfRule type="cellIs" dxfId="125" priority="2" stopIfTrue="1" operator="equal">
      <formula>"."</formula>
    </cfRule>
  </conditionalFormatting>
  <conditionalFormatting sqref="R28">
    <cfRule type="cellIs" dxfId="124"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T39"/>
  <sheetViews>
    <sheetView topLeftCell="A27"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6" width="6.75" customWidth="1"/>
    <col min="17" max="18" width="5.25" customWidth="1"/>
    <col min="19" max="19" width="3.375" customWidth="1"/>
    <col min="20" max="20" width="7" customWidth="1"/>
    <col min="21" max="21" width="25.625" customWidth="1"/>
    <col min="22" max="22" width="5.375" customWidth="1"/>
  </cols>
  <sheetData>
    <row r="1" spans="2:20" s="1" customFormat="1" ht="21.75" customHeight="1" x14ac:dyDescent="0.15">
      <c r="B1" s="15"/>
      <c r="C1" s="16"/>
      <c r="D1" s="2"/>
      <c r="E1" s="13"/>
      <c r="F1" s="4"/>
      <c r="G1" s="4"/>
      <c r="H1" s="4"/>
      <c r="I1" s="4"/>
      <c r="J1" s="4"/>
      <c r="K1" s="4"/>
      <c r="L1" s="4"/>
      <c r="M1" s="4"/>
      <c r="N1" s="4"/>
      <c r="O1" s="4"/>
      <c r="P1" s="4"/>
    </row>
    <row r="2" spans="2:20" s="1" customFormat="1" ht="15" customHeight="1" x14ac:dyDescent="0.15">
      <c r="B2" s="15"/>
      <c r="C2" s="16"/>
      <c r="D2" s="2"/>
      <c r="E2" s="13"/>
      <c r="F2" s="4"/>
      <c r="G2" s="4"/>
      <c r="H2" s="4"/>
      <c r="I2" s="4"/>
      <c r="J2" s="4"/>
      <c r="K2" s="4"/>
      <c r="L2" s="4"/>
      <c r="M2" s="4"/>
      <c r="N2" s="4"/>
      <c r="O2" s="4"/>
      <c r="P2" s="4"/>
    </row>
    <row r="3" spans="2:20" s="1" customFormat="1" ht="15" customHeight="1" x14ac:dyDescent="0.15">
      <c r="B3" s="15"/>
      <c r="C3" s="16"/>
      <c r="D3" s="2"/>
      <c r="E3" s="13"/>
      <c r="F3" s="4"/>
      <c r="G3" s="4"/>
      <c r="H3" s="4"/>
      <c r="I3" s="4"/>
      <c r="J3" s="4"/>
      <c r="K3" s="4"/>
      <c r="L3" s="4"/>
      <c r="M3" s="4"/>
      <c r="N3" s="4"/>
      <c r="O3" s="4"/>
      <c r="P3" s="4"/>
    </row>
    <row r="4" spans="2:20" s="1" customFormat="1" ht="15" customHeight="1" x14ac:dyDescent="0.15">
      <c r="B4" s="15"/>
      <c r="C4" s="16"/>
      <c r="D4" s="2"/>
      <c r="E4" s="13"/>
      <c r="F4" s="4"/>
      <c r="G4" s="4"/>
      <c r="H4" s="4"/>
      <c r="I4" s="4"/>
      <c r="J4" s="4"/>
      <c r="K4" s="4"/>
      <c r="L4" s="4"/>
      <c r="M4" s="4"/>
      <c r="N4" s="4"/>
      <c r="O4" s="4"/>
      <c r="P4" s="4"/>
    </row>
    <row r="5" spans="2:20" s="1" customFormat="1" ht="15" customHeight="1" x14ac:dyDescent="0.15">
      <c r="B5" s="15"/>
      <c r="C5" s="16"/>
      <c r="D5" s="2"/>
      <c r="E5" s="13"/>
      <c r="F5" s="4"/>
      <c r="G5" s="4"/>
      <c r="H5" s="4"/>
      <c r="I5" s="4"/>
      <c r="J5" s="4"/>
      <c r="K5" s="4"/>
      <c r="L5" s="4"/>
      <c r="M5" s="4"/>
      <c r="N5" s="4"/>
      <c r="O5" s="4"/>
      <c r="P5" s="4"/>
    </row>
    <row r="6" spans="2:20" s="1" customFormat="1" ht="15" customHeight="1" x14ac:dyDescent="0.15">
      <c r="B6" s="15"/>
      <c r="C6" s="16"/>
      <c r="D6" s="2"/>
      <c r="E6" s="13"/>
      <c r="F6" s="4"/>
      <c r="G6" s="4"/>
      <c r="H6" s="4"/>
      <c r="I6" s="4"/>
      <c r="J6" s="4"/>
      <c r="K6" s="4"/>
      <c r="L6" s="4"/>
      <c r="M6" s="4"/>
      <c r="N6" s="4"/>
      <c r="O6" s="4"/>
      <c r="P6" s="4"/>
    </row>
    <row r="7" spans="2:20" s="1" customFormat="1" ht="15" customHeight="1" x14ac:dyDescent="0.15">
      <c r="B7" s="15"/>
      <c r="C7" s="16"/>
      <c r="D7" s="2"/>
      <c r="E7" s="13"/>
      <c r="F7" s="4"/>
      <c r="G7" s="4"/>
      <c r="H7" s="4"/>
      <c r="I7" s="4"/>
      <c r="J7" s="4"/>
      <c r="K7" s="4"/>
      <c r="L7" s="4"/>
      <c r="M7" s="4"/>
      <c r="N7" s="4"/>
      <c r="O7" s="4"/>
      <c r="P7" s="4"/>
    </row>
    <row r="8" spans="2:20" s="1" customFormat="1" ht="15" customHeight="1" x14ac:dyDescent="0.15">
      <c r="B8" s="15"/>
      <c r="C8" s="16"/>
      <c r="D8" s="2"/>
      <c r="E8" s="13"/>
      <c r="F8" s="4"/>
      <c r="G8" s="4"/>
      <c r="H8" s="4"/>
      <c r="I8" s="4"/>
      <c r="J8" s="4"/>
      <c r="K8" s="4"/>
      <c r="L8" s="4"/>
      <c r="M8" s="4"/>
      <c r="N8" s="4"/>
      <c r="O8" s="4"/>
      <c r="P8" s="4"/>
    </row>
    <row r="9" spans="2:20" s="1" customFormat="1" ht="15" hidden="1" customHeight="1" x14ac:dyDescent="0.15">
      <c r="B9" s="15"/>
      <c r="C9" s="16"/>
      <c r="D9" s="2"/>
      <c r="E9" s="13"/>
      <c r="F9" s="4"/>
      <c r="G9" s="4"/>
      <c r="H9" s="4"/>
      <c r="I9" s="4"/>
      <c r="J9" s="4"/>
      <c r="K9" s="4"/>
      <c r="L9" s="4"/>
      <c r="M9" s="4"/>
      <c r="N9" s="4"/>
      <c r="O9" s="4"/>
      <c r="P9" s="4"/>
      <c r="S9" s="4"/>
      <c r="T9" s="4"/>
    </row>
    <row r="10" spans="2:20" s="1" customFormat="1" ht="15" hidden="1" customHeight="1" x14ac:dyDescent="0.15">
      <c r="B10" s="15"/>
      <c r="C10" s="16"/>
      <c r="D10" s="2"/>
      <c r="E10" s="13"/>
      <c r="F10" s="4"/>
      <c r="G10" s="4"/>
      <c r="H10" s="4"/>
      <c r="I10" s="4"/>
      <c r="J10" s="4"/>
      <c r="K10" s="4"/>
      <c r="L10" s="4"/>
      <c r="M10" s="4"/>
      <c r="N10" s="4"/>
      <c r="O10" s="4"/>
      <c r="P10" s="4"/>
      <c r="S10" s="3"/>
      <c r="T10" s="3"/>
    </row>
    <row r="11" spans="2:20" s="1" customFormat="1" ht="15" hidden="1" customHeight="1" x14ac:dyDescent="0.15">
      <c r="B11" s="15"/>
      <c r="C11" s="16"/>
      <c r="D11" s="2"/>
      <c r="E11" s="13"/>
      <c r="F11" s="4"/>
      <c r="G11" s="4"/>
      <c r="H11" s="4"/>
      <c r="I11" s="4"/>
      <c r="J11" s="4"/>
      <c r="K11" s="4"/>
      <c r="L11" s="4"/>
      <c r="M11" s="4"/>
      <c r="N11" s="4"/>
      <c r="O11" s="4"/>
      <c r="P11" s="4"/>
      <c r="S11" s="6"/>
    </row>
    <row r="12" spans="2:20" s="1" customFormat="1" ht="15" hidden="1" customHeight="1" x14ac:dyDescent="0.15">
      <c r="B12" s="15"/>
      <c r="C12" s="16"/>
      <c r="D12" s="2"/>
      <c r="E12" s="13"/>
      <c r="F12" s="4"/>
      <c r="G12" s="4"/>
      <c r="H12" s="4"/>
      <c r="I12" s="4"/>
      <c r="J12" s="4"/>
      <c r="K12" s="4"/>
      <c r="L12" s="4"/>
      <c r="M12" s="4"/>
      <c r="N12" s="4"/>
      <c r="O12" s="4"/>
      <c r="P12" s="4"/>
      <c r="S12" s="6"/>
    </row>
    <row r="13" spans="2:20" s="1" customFormat="1" ht="15" hidden="1" customHeight="1" x14ac:dyDescent="0.15">
      <c r="B13" s="15"/>
      <c r="C13" s="16"/>
      <c r="D13" s="2"/>
      <c r="E13" s="13"/>
      <c r="F13" s="4"/>
      <c r="G13" s="4"/>
      <c r="H13" s="4"/>
      <c r="I13" s="4"/>
      <c r="J13" s="4"/>
      <c r="K13" s="4"/>
      <c r="L13" s="4"/>
      <c r="M13" s="4"/>
      <c r="N13" s="4"/>
      <c r="O13" s="4"/>
      <c r="P13" s="4"/>
      <c r="S13" s="6"/>
    </row>
    <row r="14" spans="2:20" s="1" customFormat="1" ht="15" customHeight="1" x14ac:dyDescent="0.15">
      <c r="B14" s="15"/>
      <c r="C14" s="16"/>
      <c r="D14" s="2"/>
      <c r="E14" s="13"/>
      <c r="F14" s="4"/>
      <c r="G14" s="4"/>
      <c r="H14" s="4"/>
      <c r="I14" s="4"/>
      <c r="J14" s="4"/>
      <c r="K14" s="4"/>
      <c r="L14" s="4"/>
      <c r="M14" s="4"/>
      <c r="N14" s="4"/>
      <c r="O14" s="4"/>
      <c r="P14" s="4"/>
    </row>
    <row r="15" spans="2:20" s="1" customFormat="1" ht="15" customHeight="1" x14ac:dyDescent="0.15">
      <c r="B15" s="15"/>
      <c r="C15" s="16"/>
      <c r="D15" s="2"/>
      <c r="E15" s="13"/>
      <c r="F15" s="4"/>
      <c r="G15" s="4"/>
      <c r="H15" s="4"/>
      <c r="I15" s="4"/>
      <c r="J15" s="4"/>
      <c r="K15" s="4"/>
      <c r="L15" s="4"/>
      <c r="M15" s="4"/>
      <c r="N15" s="4"/>
      <c r="O15" s="4"/>
      <c r="P15" s="4"/>
    </row>
    <row r="16" spans="2:20" s="1" customFormat="1" ht="15" customHeight="1" x14ac:dyDescent="0.15">
      <c r="B16" s="15"/>
      <c r="C16" s="16"/>
      <c r="D16" s="2"/>
      <c r="E16" s="13"/>
      <c r="F16" s="4"/>
      <c r="G16" s="4"/>
      <c r="H16" s="4"/>
      <c r="I16" s="4"/>
      <c r="J16" s="4"/>
      <c r="K16" s="4"/>
      <c r="L16" s="4"/>
      <c r="M16" s="4"/>
      <c r="N16" s="4"/>
      <c r="O16" s="4"/>
      <c r="P16" s="4"/>
    </row>
    <row r="17" spans="2:20" s="1" customFormat="1" ht="15" customHeight="1" x14ac:dyDescent="0.15">
      <c r="B17" s="15"/>
      <c r="C17" s="16"/>
      <c r="D17" s="2"/>
      <c r="E17" s="13"/>
      <c r="F17" s="4"/>
      <c r="G17" s="4"/>
      <c r="H17" s="4"/>
      <c r="I17" s="4"/>
      <c r="J17" s="4"/>
      <c r="K17" s="4"/>
      <c r="L17" s="4"/>
      <c r="M17" s="4"/>
      <c r="N17" s="4"/>
      <c r="O17" s="4"/>
      <c r="P17" s="4"/>
    </row>
    <row r="18" spans="2:20" s="1" customFormat="1" ht="15" customHeight="1" x14ac:dyDescent="0.15">
      <c r="B18" s="15"/>
      <c r="C18" s="16"/>
      <c r="D18" s="2"/>
      <c r="E18" s="13"/>
      <c r="F18" s="4"/>
      <c r="G18" s="4"/>
      <c r="H18" s="4"/>
      <c r="I18" s="4"/>
      <c r="J18" s="4"/>
      <c r="K18" s="4"/>
      <c r="L18" s="4"/>
      <c r="M18" s="4"/>
      <c r="N18" s="4"/>
      <c r="O18" s="4"/>
      <c r="P18" s="4"/>
    </row>
    <row r="19" spans="2:20" s="1" customFormat="1" ht="15" customHeight="1" x14ac:dyDescent="0.15">
      <c r="B19" s="15"/>
      <c r="C19" s="16"/>
      <c r="D19" s="2"/>
      <c r="E19" s="13"/>
      <c r="F19" s="4"/>
      <c r="G19" s="4"/>
      <c r="H19" s="4"/>
      <c r="I19" s="4"/>
      <c r="J19" s="4"/>
      <c r="K19" s="4"/>
      <c r="L19" s="4"/>
      <c r="M19" s="4"/>
      <c r="N19" s="4"/>
      <c r="O19" s="4"/>
      <c r="P19" s="4"/>
    </row>
    <row r="20" spans="2:20" s="1" customFormat="1" ht="15" customHeight="1" x14ac:dyDescent="0.15">
      <c r="B20" s="15"/>
      <c r="C20" s="16"/>
      <c r="D20" s="2"/>
      <c r="E20" s="13"/>
      <c r="F20" s="4"/>
      <c r="G20" s="4"/>
      <c r="H20" s="4"/>
      <c r="I20" s="4"/>
      <c r="J20" s="4"/>
      <c r="K20" s="4"/>
      <c r="L20" s="4"/>
      <c r="M20" s="4"/>
      <c r="N20" s="4"/>
      <c r="O20" s="4"/>
      <c r="P20" s="4"/>
    </row>
    <row r="21" spans="2:20" s="1" customFormat="1" ht="15" customHeight="1" x14ac:dyDescent="0.15">
      <c r="B21" s="15"/>
      <c r="C21" s="16"/>
      <c r="D21" s="2"/>
      <c r="E21" s="13"/>
      <c r="F21" s="4"/>
      <c r="G21" s="4"/>
      <c r="H21" s="4"/>
      <c r="I21" s="4"/>
      <c r="J21" s="4"/>
      <c r="K21" s="4"/>
      <c r="L21" s="4"/>
      <c r="M21" s="4"/>
      <c r="N21" s="4"/>
      <c r="O21" s="4"/>
      <c r="P21" s="4"/>
    </row>
    <row r="22" spans="2:20" s="1" customFormat="1" ht="15" customHeight="1" x14ac:dyDescent="0.15">
      <c r="B22" s="15"/>
      <c r="C22" s="16"/>
      <c r="D22" s="2"/>
      <c r="E22" s="13"/>
      <c r="F22" s="4"/>
      <c r="G22" s="4"/>
      <c r="H22" s="4"/>
      <c r="I22" s="4"/>
      <c r="J22" s="4"/>
      <c r="K22" s="4"/>
      <c r="L22" s="4"/>
      <c r="M22" s="4"/>
      <c r="N22" s="4"/>
      <c r="O22" s="4"/>
      <c r="P22" s="4"/>
    </row>
    <row r="23" spans="2:20" s="1" customFormat="1" ht="15" customHeight="1" x14ac:dyDescent="0.15">
      <c r="B23" s="15"/>
      <c r="C23" s="16"/>
      <c r="D23" s="2"/>
      <c r="E23" s="13"/>
      <c r="F23" s="4"/>
      <c r="G23" s="4"/>
      <c r="H23" s="4"/>
      <c r="I23" s="4"/>
      <c r="J23" s="4"/>
      <c r="K23" s="4"/>
      <c r="L23" s="4"/>
      <c r="M23" s="4"/>
      <c r="N23" s="4"/>
      <c r="O23" s="4"/>
      <c r="P23" s="4"/>
    </row>
    <row r="24" spans="2:20" s="1" customFormat="1" ht="15" customHeight="1" x14ac:dyDescent="0.15">
      <c r="B24" s="15"/>
      <c r="C24" s="16"/>
      <c r="D24" s="2"/>
      <c r="E24" s="13"/>
      <c r="F24" s="4"/>
      <c r="G24" s="4"/>
      <c r="H24" s="4"/>
      <c r="I24" s="4"/>
      <c r="J24" s="4"/>
      <c r="K24" s="4"/>
      <c r="L24" s="4"/>
      <c r="M24" s="4"/>
      <c r="N24" s="4"/>
      <c r="O24" s="4"/>
      <c r="P24" s="4"/>
    </row>
    <row r="25" spans="2:20" s="1" customFormat="1" ht="15" customHeight="1" x14ac:dyDescent="0.15">
      <c r="B25" s="15"/>
      <c r="C25" s="16"/>
      <c r="D25" s="2"/>
      <c r="E25" s="13"/>
      <c r="F25" s="4"/>
      <c r="G25" s="4"/>
      <c r="H25" s="4"/>
      <c r="I25" s="4"/>
      <c r="J25" s="4"/>
      <c r="K25" s="4"/>
      <c r="L25" s="4"/>
      <c r="M25" s="4"/>
      <c r="N25" s="4"/>
      <c r="O25" s="4"/>
      <c r="P25" s="4"/>
    </row>
    <row r="26" spans="2:20" s="1" customFormat="1" ht="15" customHeight="1" x14ac:dyDescent="0.15">
      <c r="B26" s="15"/>
      <c r="C26" s="16"/>
      <c r="D26" s="2"/>
      <c r="E26" s="13"/>
      <c r="F26" s="4"/>
      <c r="G26" s="4"/>
      <c r="H26" s="4"/>
      <c r="I26" s="4"/>
      <c r="J26" s="4"/>
      <c r="K26" s="4"/>
      <c r="L26" s="4"/>
      <c r="M26" s="4"/>
      <c r="N26" s="4"/>
      <c r="O26" s="4"/>
      <c r="P26" s="4"/>
    </row>
    <row r="27" spans="2:20" s="1" customFormat="1" ht="15" customHeight="1" x14ac:dyDescent="0.15">
      <c r="B27" s="20"/>
      <c r="C27" s="20"/>
      <c r="D27" s="47"/>
      <c r="E27" s="34"/>
      <c r="F27" s="10"/>
      <c r="G27" s="10"/>
      <c r="H27" s="10"/>
      <c r="I27" s="10"/>
      <c r="J27" s="10"/>
      <c r="K27" s="10"/>
      <c r="L27" s="10"/>
      <c r="M27" s="10"/>
      <c r="N27" s="10"/>
      <c r="O27" s="10"/>
      <c r="P27" s="10"/>
    </row>
    <row r="28" spans="2:20" s="4" customFormat="1" ht="129.94999999999999" customHeight="1" x14ac:dyDescent="0.15">
      <c r="B28" s="20"/>
      <c r="C28" s="20"/>
      <c r="D28" s="47"/>
      <c r="E28" s="21"/>
      <c r="F28" s="22" t="s">
        <v>127</v>
      </c>
      <c r="G28" s="23" t="s">
        <v>128</v>
      </c>
      <c r="H28" s="23" t="s">
        <v>129</v>
      </c>
      <c r="I28" s="23" t="s">
        <v>130</v>
      </c>
      <c r="J28" s="23" t="s">
        <v>131</v>
      </c>
      <c r="K28" s="23" t="s">
        <v>132</v>
      </c>
      <c r="L28" s="23" t="s">
        <v>133</v>
      </c>
      <c r="M28" s="23" t="s">
        <v>134</v>
      </c>
      <c r="N28" s="23" t="s">
        <v>135</v>
      </c>
      <c r="O28" s="23" t="s">
        <v>136</v>
      </c>
      <c r="P28" s="24" t="s">
        <v>138</v>
      </c>
      <c r="Q28" s="17"/>
      <c r="R28" s="17"/>
      <c r="S28" s="1"/>
      <c r="T28" s="1"/>
    </row>
    <row r="29" spans="2:20" s="3" customFormat="1" ht="20.100000000000001" customHeight="1" x14ac:dyDescent="0.15">
      <c r="B29" s="20"/>
      <c r="C29" s="20"/>
      <c r="D29" s="47"/>
      <c r="E29" s="11" t="s">
        <v>0</v>
      </c>
      <c r="F29" s="25"/>
      <c r="G29" s="26"/>
      <c r="H29" s="26"/>
      <c r="I29" s="26"/>
      <c r="J29" s="26"/>
      <c r="K29" s="26"/>
      <c r="L29" s="26"/>
      <c r="M29" s="26"/>
      <c r="N29" s="26"/>
      <c r="O29" s="26"/>
      <c r="P29" s="27"/>
      <c r="S29" s="1"/>
      <c r="T29" s="1"/>
    </row>
    <row r="30" spans="2:20" s="1" customFormat="1" ht="22.5" customHeight="1" x14ac:dyDescent="0.15">
      <c r="B30" s="125" t="s">
        <v>10</v>
      </c>
      <c r="C30" s="126"/>
      <c r="D30" s="126"/>
      <c r="E30" s="38">
        <v>271</v>
      </c>
      <c r="F30" s="35">
        <v>25.461254612546124</v>
      </c>
      <c r="G30" s="32">
        <v>5.5350553505535052</v>
      </c>
      <c r="H30" s="32">
        <v>2.9520295202952029</v>
      </c>
      <c r="I30" s="32">
        <v>7.3800738007380069</v>
      </c>
      <c r="J30" s="32">
        <v>13.653136531365314</v>
      </c>
      <c r="K30" s="32">
        <v>3.3210332103321036</v>
      </c>
      <c r="L30" s="32">
        <v>34.317343173431738</v>
      </c>
      <c r="M30" s="32">
        <v>0.36900369003690037</v>
      </c>
      <c r="N30" s="32">
        <v>18.819188191881921</v>
      </c>
      <c r="O30" s="32">
        <v>1.107011070110701</v>
      </c>
      <c r="P30" s="33">
        <v>20.29520295202952</v>
      </c>
      <c r="Q30" s="16"/>
      <c r="R30" s="16"/>
    </row>
    <row r="31" spans="2:20" s="1" customFormat="1" ht="22.5" customHeight="1" x14ac:dyDescent="0.15">
      <c r="B31" s="127" t="s">
        <v>11</v>
      </c>
      <c r="C31" s="43" t="s">
        <v>12</v>
      </c>
      <c r="D31" s="44"/>
      <c r="E31" s="39">
        <v>140</v>
      </c>
      <c r="F31" s="36">
        <v>27.142857142857142</v>
      </c>
      <c r="G31" s="28">
        <v>7.8571428571428568</v>
      </c>
      <c r="H31" s="28">
        <v>2.1428571428571428</v>
      </c>
      <c r="I31" s="28">
        <v>10.714285714285714</v>
      </c>
      <c r="J31" s="28">
        <v>15</v>
      </c>
      <c r="K31" s="28">
        <v>3.5714285714285712</v>
      </c>
      <c r="L31" s="28">
        <v>30</v>
      </c>
      <c r="M31" s="28">
        <v>0.7142857142857143</v>
      </c>
      <c r="N31" s="28">
        <v>22.857142857142858</v>
      </c>
      <c r="O31" s="28">
        <v>0.7142857142857143</v>
      </c>
      <c r="P31" s="29">
        <v>17.857142857142858</v>
      </c>
      <c r="Q31" s="16"/>
      <c r="R31" s="16"/>
    </row>
    <row r="32" spans="2:20" s="1" customFormat="1" ht="22.5" customHeight="1" x14ac:dyDescent="0.15">
      <c r="B32" s="128"/>
      <c r="C32" s="41" t="s">
        <v>13</v>
      </c>
      <c r="D32" s="45"/>
      <c r="E32" s="39">
        <v>50</v>
      </c>
      <c r="F32" s="36">
        <v>26</v>
      </c>
      <c r="G32" s="28">
        <v>6</v>
      </c>
      <c r="H32" s="28">
        <v>4</v>
      </c>
      <c r="I32" s="28">
        <v>8</v>
      </c>
      <c r="J32" s="28">
        <v>16</v>
      </c>
      <c r="K32" s="28">
        <v>6</v>
      </c>
      <c r="L32" s="60">
        <v>42</v>
      </c>
      <c r="M32" s="28">
        <v>0</v>
      </c>
      <c r="N32" s="28">
        <v>18</v>
      </c>
      <c r="O32" s="28">
        <v>2</v>
      </c>
      <c r="P32" s="29">
        <v>18</v>
      </c>
      <c r="Q32" s="16"/>
      <c r="R32" s="16"/>
    </row>
    <row r="33" spans="2:16" s="1" customFormat="1" ht="22.5" customHeight="1" x14ac:dyDescent="0.15">
      <c r="B33" s="129"/>
      <c r="C33" s="42" t="s">
        <v>14</v>
      </c>
      <c r="D33" s="46"/>
      <c r="E33" s="40">
        <v>67</v>
      </c>
      <c r="F33" s="37">
        <v>20.8955223880597</v>
      </c>
      <c r="G33" s="30">
        <v>1.4925373134328357</v>
      </c>
      <c r="H33" s="30">
        <v>4.4776119402985071</v>
      </c>
      <c r="I33" s="48">
        <v>1.4925373134328357</v>
      </c>
      <c r="J33" s="30">
        <v>10.44776119402985</v>
      </c>
      <c r="K33" s="30">
        <v>0</v>
      </c>
      <c r="L33" s="30">
        <v>37.313432835820898</v>
      </c>
      <c r="M33" s="30">
        <v>0</v>
      </c>
      <c r="N33" s="48">
        <v>11.940298507462686</v>
      </c>
      <c r="O33" s="30">
        <v>1.4925373134328357</v>
      </c>
      <c r="P33" s="61">
        <v>26.865671641791046</v>
      </c>
    </row>
    <row r="34" spans="2:16" s="122" customFormat="1" ht="22.5" customHeight="1" x14ac:dyDescent="0.15">
      <c r="B34" s="116"/>
      <c r="C34" s="117"/>
      <c r="D34" s="118"/>
      <c r="E34" s="119"/>
      <c r="F34" s="120"/>
      <c r="G34" s="120"/>
      <c r="H34" s="120"/>
      <c r="I34" s="120"/>
      <c r="J34" s="120"/>
      <c r="K34" s="120"/>
      <c r="L34" s="120"/>
      <c r="M34" s="120"/>
      <c r="N34" s="120"/>
      <c r="O34" s="120"/>
      <c r="P34" s="120"/>
    </row>
    <row r="35" spans="2:16" x14ac:dyDescent="0.15">
      <c r="D35" s="82" t="str">
        <f t="shared" ref="D35:N35" si="0">F28</f>
        <v>上司とのキャリア面談</v>
      </c>
      <c r="E35" s="82" t="str">
        <f t="shared" si="0"/>
        <v>上司によるキャリア形成の後押し</v>
      </c>
      <c r="F35" s="82" t="str">
        <f t="shared" si="0"/>
        <v>メンター制度</v>
      </c>
      <c r="G35" s="82" t="str">
        <f t="shared" si="0"/>
        <v>キャリアデザイン研修</v>
      </c>
      <c r="H35" s="82" t="str">
        <f t="shared" si="0"/>
        <v>自己申告制度による異動</v>
      </c>
      <c r="I35" s="82" t="str">
        <f t="shared" si="0"/>
        <v>社内公募制度による異動</v>
      </c>
      <c r="J35" s="82" t="str">
        <f t="shared" si="0"/>
        <v>資格取得や研修受講の費用援助</v>
      </c>
      <c r="K35" s="82" t="str">
        <f t="shared" si="0"/>
        <v>キャリアカウンセラーへの相談</v>
      </c>
      <c r="L35" s="82" t="str">
        <f t="shared" si="0"/>
        <v>外部組織への会社からの派遣（セミナー等）</v>
      </c>
      <c r="M35" s="82" t="str">
        <f t="shared" si="0"/>
        <v>その他（具体的に【　　　】）</v>
      </c>
      <c r="N35" s="82" t="str">
        <f t="shared" si="0"/>
        <v>よい影響を与えたものはない</v>
      </c>
      <c r="O35" s="82" t="s">
        <v>323</v>
      </c>
    </row>
    <row r="36" spans="2:16" x14ac:dyDescent="0.15">
      <c r="C36" t="str">
        <f>C31 &amp; "(n=" &amp; E31 &amp; ")"</f>
        <v>男性・管理職/総合職(n=140)</v>
      </c>
      <c r="D36" s="83">
        <f t="shared" ref="D36:N38" si="1">F31</f>
        <v>27.142857142857142</v>
      </c>
      <c r="E36" s="83">
        <f t="shared" si="1"/>
        <v>7.8571428571428568</v>
      </c>
      <c r="F36" s="83">
        <f t="shared" si="1"/>
        <v>2.1428571428571428</v>
      </c>
      <c r="G36" s="83">
        <f t="shared" si="1"/>
        <v>10.714285714285714</v>
      </c>
      <c r="H36" s="83">
        <f t="shared" si="1"/>
        <v>15</v>
      </c>
      <c r="I36" s="83">
        <f t="shared" si="1"/>
        <v>3.5714285714285712</v>
      </c>
      <c r="J36" s="83">
        <f t="shared" si="1"/>
        <v>30</v>
      </c>
      <c r="K36" s="83">
        <f t="shared" si="1"/>
        <v>0.7142857142857143</v>
      </c>
      <c r="L36" s="83">
        <f t="shared" si="1"/>
        <v>22.857142857142858</v>
      </c>
      <c r="M36" s="83">
        <f t="shared" si="1"/>
        <v>0.7142857142857143</v>
      </c>
      <c r="N36" s="83">
        <f t="shared" si="1"/>
        <v>17.857142857142858</v>
      </c>
      <c r="O36" s="83">
        <f>SUM(D36:N36)</f>
        <v>138.57142857142856</v>
      </c>
    </row>
    <row r="37" spans="2:16" x14ac:dyDescent="0.15">
      <c r="C37" t="str">
        <f>C32 &amp; "(n=" &amp; E32 &amp; ")"</f>
        <v>女性・管理職/総合職(n=50)</v>
      </c>
      <c r="D37" s="83">
        <f t="shared" si="1"/>
        <v>26</v>
      </c>
      <c r="E37" s="83">
        <f t="shared" si="1"/>
        <v>6</v>
      </c>
      <c r="F37" s="83">
        <f t="shared" si="1"/>
        <v>4</v>
      </c>
      <c r="G37" s="83">
        <f t="shared" si="1"/>
        <v>8</v>
      </c>
      <c r="H37" s="83">
        <f t="shared" si="1"/>
        <v>16</v>
      </c>
      <c r="I37" s="83">
        <f t="shared" si="1"/>
        <v>6</v>
      </c>
      <c r="J37" s="83">
        <f t="shared" si="1"/>
        <v>42</v>
      </c>
      <c r="K37" s="83">
        <f t="shared" si="1"/>
        <v>0</v>
      </c>
      <c r="L37" s="83">
        <f t="shared" si="1"/>
        <v>18</v>
      </c>
      <c r="M37" s="83">
        <f t="shared" si="1"/>
        <v>2</v>
      </c>
      <c r="N37" s="83">
        <f t="shared" si="1"/>
        <v>18</v>
      </c>
      <c r="O37" s="83">
        <f t="shared" ref="O37:O39" si="2">SUM(D37:N37)</f>
        <v>146</v>
      </c>
    </row>
    <row r="38" spans="2:16" x14ac:dyDescent="0.15">
      <c r="C38" t="str">
        <f>C33 &amp; "(n=" &amp; E33 &amp; ")"</f>
        <v>女性・一般職(n=67)</v>
      </c>
      <c r="D38" s="83">
        <f t="shared" si="1"/>
        <v>20.8955223880597</v>
      </c>
      <c r="E38" s="83">
        <f t="shared" si="1"/>
        <v>1.4925373134328357</v>
      </c>
      <c r="F38" s="83">
        <f t="shared" si="1"/>
        <v>4.4776119402985071</v>
      </c>
      <c r="G38" s="83">
        <f t="shared" si="1"/>
        <v>1.4925373134328357</v>
      </c>
      <c r="H38" s="83">
        <f t="shared" si="1"/>
        <v>10.44776119402985</v>
      </c>
      <c r="I38" s="83">
        <f t="shared" si="1"/>
        <v>0</v>
      </c>
      <c r="J38" s="83">
        <f t="shared" si="1"/>
        <v>37.313432835820898</v>
      </c>
      <c r="K38" s="83">
        <f t="shared" si="1"/>
        <v>0</v>
      </c>
      <c r="L38" s="83">
        <f t="shared" si="1"/>
        <v>11.940298507462686</v>
      </c>
      <c r="M38" s="83">
        <f t="shared" si="1"/>
        <v>1.4925373134328357</v>
      </c>
      <c r="N38" s="83">
        <f t="shared" si="1"/>
        <v>26.865671641791046</v>
      </c>
      <c r="O38" s="83">
        <f t="shared" si="2"/>
        <v>116.41791044776119</v>
      </c>
    </row>
    <row r="39" spans="2:16" x14ac:dyDescent="0.15">
      <c r="C39" t="str">
        <f>B30 &amp; "(n=" &amp; E30 &amp; ")"</f>
        <v>全体(n=271)</v>
      </c>
      <c r="D39" s="83">
        <f>F30</f>
        <v>25.461254612546124</v>
      </c>
      <c r="E39" s="83">
        <f t="shared" ref="E39:K39" si="3">G30</f>
        <v>5.5350553505535052</v>
      </c>
      <c r="F39" s="83">
        <f t="shared" si="3"/>
        <v>2.9520295202952029</v>
      </c>
      <c r="G39" s="83">
        <f t="shared" si="3"/>
        <v>7.3800738007380069</v>
      </c>
      <c r="H39" s="83">
        <f t="shared" si="3"/>
        <v>13.653136531365314</v>
      </c>
      <c r="I39" s="83">
        <f t="shared" si="3"/>
        <v>3.3210332103321036</v>
      </c>
      <c r="J39" s="83">
        <f t="shared" si="3"/>
        <v>34.317343173431738</v>
      </c>
      <c r="K39" s="83">
        <f t="shared" si="3"/>
        <v>0.36900369003690037</v>
      </c>
      <c r="L39" s="83">
        <f t="shared" ref="L39" si="4">N30</f>
        <v>18.819188191881921</v>
      </c>
      <c r="M39" s="83">
        <f t="shared" ref="M39" si="5">O30</f>
        <v>1.107011070110701</v>
      </c>
      <c r="N39" s="83">
        <f t="shared" ref="N39" si="6">P30</f>
        <v>20.29520295202952</v>
      </c>
      <c r="O39" s="83">
        <f t="shared" si="2"/>
        <v>133.21033210332104</v>
      </c>
    </row>
  </sheetData>
  <mergeCells count="2">
    <mergeCell ref="B30:D30"/>
    <mergeCell ref="B31:B33"/>
  </mergeCells>
  <phoneticPr fontId="5"/>
  <conditionalFormatting sqref="C31:C32 F28:P28">
    <cfRule type="cellIs" dxfId="123" priority="3" stopIfTrue="1" operator="equal">
      <formula>"."</formula>
    </cfRule>
  </conditionalFormatting>
  <conditionalFormatting sqref="Q28">
    <cfRule type="cellIs" dxfId="122" priority="2" stopIfTrue="1" operator="equal">
      <formula>"."</formula>
    </cfRule>
  </conditionalFormatting>
  <conditionalFormatting sqref="R28">
    <cfRule type="cellIs" dxfId="12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1:W70"/>
  <sheetViews>
    <sheetView topLeftCell="A14" workbookViewId="0">
      <selection activeCell="N63" sqref="N63"/>
    </sheetView>
  </sheetViews>
  <sheetFormatPr defaultRowHeight="13.5" x14ac:dyDescent="0.15"/>
  <cols>
    <col min="1" max="11" width="5.625" customWidth="1"/>
  </cols>
  <sheetData>
    <row r="1" spans="1:23" x14ac:dyDescent="0.15">
      <c r="D1" t="s">
        <v>335</v>
      </c>
      <c r="E1" t="s">
        <v>336</v>
      </c>
      <c r="F1" t="s">
        <v>337</v>
      </c>
      <c r="I1" t="str">
        <f>D1</f>
        <v>「仕事の面白さ」</v>
      </c>
      <c r="J1" t="str">
        <f t="shared" ref="J1:K1" si="0">E1</f>
        <v>「良い人間関係を築くこと」</v>
      </c>
      <c r="K1" t="str">
        <f t="shared" si="0"/>
        <v>「人の役に立つこと」</v>
      </c>
      <c r="O1" t="str">
        <f>D1</f>
        <v>「仕事の面白さ」</v>
      </c>
      <c r="P1" t="str">
        <f t="shared" ref="P1" si="1">F1</f>
        <v>「人の役に立つこと」</v>
      </c>
      <c r="Q1" t="str">
        <f t="shared" ref="Q1:Q6" si="2">E1</f>
        <v>「良い人間関係を築くこと」</v>
      </c>
      <c r="W1">
        <f t="shared" ref="W1:W6" si="3">L1</f>
        <v>0</v>
      </c>
    </row>
    <row r="2" spans="1:23" x14ac:dyDescent="0.15">
      <c r="A2" t="s">
        <v>343</v>
      </c>
      <c r="B2">
        <f>'43【Q23S1】'!E31</f>
        <v>180</v>
      </c>
      <c r="C2" t="s">
        <v>338</v>
      </c>
      <c r="D2" s="83">
        <f>'43【Q23S1】'!I36</f>
        <v>27.222222222222221</v>
      </c>
      <c r="E2" s="83">
        <f>'43【Q23S1】'!K36</f>
        <v>16.666666666666664</v>
      </c>
      <c r="F2" s="83">
        <f>'43【Q23S1】'!L36</f>
        <v>0.55555555555555558</v>
      </c>
      <c r="H2" t="str">
        <f>A2 &amp; " " &amp; C2</f>
        <v>男性 20代</v>
      </c>
      <c r="I2">
        <f>$B$2*D2/100</f>
        <v>49</v>
      </c>
      <c r="J2">
        <f t="shared" ref="J2:K6" si="4">$B$2*E2/100</f>
        <v>29.999999999999996</v>
      </c>
      <c r="K2">
        <f t="shared" si="4"/>
        <v>1</v>
      </c>
      <c r="M2" t="str">
        <f>"男性・管理職/総合職(n=" &amp; B2 &amp; ")"</f>
        <v>男性・管理職/総合職(n=180)</v>
      </c>
      <c r="N2" t="str">
        <f>C2</f>
        <v>20代</v>
      </c>
      <c r="O2" s="83">
        <f>D2</f>
        <v>27.222222222222221</v>
      </c>
      <c r="P2" s="83">
        <f>F2</f>
        <v>0.55555555555555558</v>
      </c>
      <c r="Q2" s="83">
        <f t="shared" si="2"/>
        <v>16.666666666666664</v>
      </c>
      <c r="T2" s="83"/>
      <c r="U2" s="83"/>
      <c r="V2" s="83"/>
      <c r="W2" s="83">
        <f t="shared" si="3"/>
        <v>0</v>
      </c>
    </row>
    <row r="3" spans="1:23" x14ac:dyDescent="0.15">
      <c r="C3" t="s">
        <v>339</v>
      </c>
      <c r="D3" s="83">
        <f>'44【Q23S2】'!I36</f>
        <v>25.555555555555554</v>
      </c>
      <c r="E3" s="83">
        <f>'44【Q23S2】'!K36</f>
        <v>12.222222222222221</v>
      </c>
      <c r="F3" s="83">
        <f>'44【Q23S2】'!L36</f>
        <v>0</v>
      </c>
      <c r="H3" t="str">
        <f t="shared" ref="H3:H18" si="5">A3 &amp; " " &amp; C3</f>
        <v xml:space="preserve"> 30代</v>
      </c>
      <c r="I3">
        <f t="shared" ref="I3:I6" si="6">$B$2*D3/100</f>
        <v>46</v>
      </c>
      <c r="J3">
        <f t="shared" si="4"/>
        <v>22</v>
      </c>
      <c r="K3">
        <f t="shared" si="4"/>
        <v>0</v>
      </c>
      <c r="N3" t="str">
        <f t="shared" ref="N3:N6" si="7">C3</f>
        <v>30代</v>
      </c>
      <c r="O3" s="83">
        <f t="shared" ref="O3:O6" si="8">D3</f>
        <v>25.555555555555554</v>
      </c>
      <c r="P3" s="83">
        <f t="shared" ref="P3:P6" si="9">F3</f>
        <v>0</v>
      </c>
      <c r="Q3" s="83">
        <f t="shared" si="2"/>
        <v>12.222222222222221</v>
      </c>
      <c r="U3" s="83"/>
      <c r="V3" s="83"/>
      <c r="W3" s="83">
        <f t="shared" si="3"/>
        <v>0</v>
      </c>
    </row>
    <row r="4" spans="1:23" x14ac:dyDescent="0.15">
      <c r="C4" t="s">
        <v>340</v>
      </c>
      <c r="D4" s="83">
        <f>'45【Q23S3】'!I36</f>
        <v>21.111111111111111</v>
      </c>
      <c r="E4" s="83">
        <f>'45【Q23S3】'!K36</f>
        <v>19.444444444444446</v>
      </c>
      <c r="F4" s="83">
        <f>'45【Q23S3】'!L36</f>
        <v>4.4444444444444446</v>
      </c>
      <c r="H4" t="str">
        <f t="shared" si="5"/>
        <v xml:space="preserve"> 40代</v>
      </c>
      <c r="I4">
        <f t="shared" si="6"/>
        <v>38</v>
      </c>
      <c r="J4">
        <f t="shared" si="4"/>
        <v>35.000000000000007</v>
      </c>
      <c r="K4">
        <f t="shared" si="4"/>
        <v>8</v>
      </c>
      <c r="N4" t="str">
        <f t="shared" si="7"/>
        <v>40代</v>
      </c>
      <c r="O4" s="83">
        <f t="shared" si="8"/>
        <v>21.111111111111111</v>
      </c>
      <c r="P4" s="83">
        <f t="shared" si="9"/>
        <v>4.4444444444444446</v>
      </c>
      <c r="Q4" s="83">
        <f t="shared" si="2"/>
        <v>19.444444444444446</v>
      </c>
      <c r="U4" s="83"/>
      <c r="V4" s="83"/>
      <c r="W4" s="83">
        <f t="shared" si="3"/>
        <v>0</v>
      </c>
    </row>
    <row r="5" spans="1:23" x14ac:dyDescent="0.15">
      <c r="C5" t="s">
        <v>341</v>
      </c>
      <c r="D5" s="83">
        <f>'46【Q23S4】'!I36</f>
        <v>16.666666666666664</v>
      </c>
      <c r="E5" s="83">
        <f>'46【Q23S4】'!K36</f>
        <v>37.222222222222221</v>
      </c>
      <c r="F5" s="83">
        <f>'46【Q23S4】'!L36</f>
        <v>18.333333333333332</v>
      </c>
      <c r="H5" t="str">
        <f t="shared" si="5"/>
        <v xml:space="preserve"> 50代</v>
      </c>
      <c r="I5">
        <f t="shared" si="6"/>
        <v>29.999999999999996</v>
      </c>
      <c r="J5">
        <f t="shared" si="4"/>
        <v>67</v>
      </c>
      <c r="K5">
        <f t="shared" si="4"/>
        <v>33</v>
      </c>
      <c r="N5" t="str">
        <f t="shared" si="7"/>
        <v>50代</v>
      </c>
      <c r="O5" s="83">
        <f t="shared" si="8"/>
        <v>16.666666666666664</v>
      </c>
      <c r="P5" s="83">
        <f t="shared" si="9"/>
        <v>18.333333333333332</v>
      </c>
      <c r="Q5" s="83">
        <f t="shared" si="2"/>
        <v>37.222222222222221</v>
      </c>
      <c r="U5" s="83"/>
      <c r="V5" s="83"/>
      <c r="W5" s="83">
        <f t="shared" si="3"/>
        <v>0</v>
      </c>
    </row>
    <row r="6" spans="1:23" x14ac:dyDescent="0.15">
      <c r="C6" t="s">
        <v>342</v>
      </c>
      <c r="D6" s="83">
        <f>'47【Q23S5】'!I36</f>
        <v>12.777777777777777</v>
      </c>
      <c r="E6" s="83">
        <f>'47【Q23S5】'!K36</f>
        <v>40.555555555555557</v>
      </c>
      <c r="F6" s="83">
        <f>'47【Q23S5】'!L36</f>
        <v>35.555555555555557</v>
      </c>
      <c r="H6" t="str">
        <f t="shared" si="5"/>
        <v xml:space="preserve"> 60代</v>
      </c>
      <c r="I6">
        <f t="shared" si="6"/>
        <v>23</v>
      </c>
      <c r="J6">
        <f t="shared" si="4"/>
        <v>73</v>
      </c>
      <c r="K6">
        <f t="shared" si="4"/>
        <v>64</v>
      </c>
      <c r="N6" t="str">
        <f t="shared" si="7"/>
        <v>60代</v>
      </c>
      <c r="O6" s="83">
        <f t="shared" si="8"/>
        <v>12.777777777777777</v>
      </c>
      <c r="P6" s="83">
        <f t="shared" si="9"/>
        <v>35.555555555555557</v>
      </c>
      <c r="Q6" s="83">
        <f t="shared" si="2"/>
        <v>40.555555555555557</v>
      </c>
      <c r="U6" s="83"/>
      <c r="V6" s="83"/>
      <c r="W6" s="83">
        <f t="shared" si="3"/>
        <v>0</v>
      </c>
    </row>
    <row r="7" spans="1:23" x14ac:dyDescent="0.15">
      <c r="D7" s="83"/>
      <c r="E7" s="83"/>
      <c r="F7" s="83"/>
      <c r="M7" t="str">
        <f>"女性・管理職/総合職(n=" &amp; B8 &amp; ")"</f>
        <v>女性・管理職/総合職(n=82)</v>
      </c>
      <c r="N7" t="str">
        <f>N2</f>
        <v>20代</v>
      </c>
      <c r="O7" s="83">
        <f>D8</f>
        <v>24.390243902439025</v>
      </c>
      <c r="P7" s="83">
        <f>F8</f>
        <v>1.2195121951219512</v>
      </c>
      <c r="Q7" s="83">
        <f t="shared" ref="Q7:Q16" si="10">(J8+J14)/($B$8+$B$14)*100</f>
        <v>22.272727272727273</v>
      </c>
    </row>
    <row r="8" spans="1:23" x14ac:dyDescent="0.15">
      <c r="A8" t="s">
        <v>344</v>
      </c>
      <c r="B8">
        <f>'43【Q23S1】'!E32</f>
        <v>82</v>
      </c>
      <c r="C8" t="str">
        <f>C2</f>
        <v>20代</v>
      </c>
      <c r="D8" s="83">
        <f>'43【Q23S1】'!I37</f>
        <v>24.390243902439025</v>
      </c>
      <c r="E8" s="83">
        <f>'43【Q23S1】'!K37</f>
        <v>20.73170731707317</v>
      </c>
      <c r="F8" s="83">
        <f>'43【Q23S1】'!L37</f>
        <v>1.2195121951219512</v>
      </c>
      <c r="H8" t="str">
        <f t="shared" si="5"/>
        <v>女性 20代</v>
      </c>
      <c r="I8">
        <f>$B$8*D8/100</f>
        <v>20</v>
      </c>
      <c r="J8">
        <f t="shared" ref="J8:K12" si="11">$B$8*E8/100</f>
        <v>17</v>
      </c>
      <c r="K8">
        <f t="shared" si="11"/>
        <v>1</v>
      </c>
      <c r="N8" t="str">
        <f t="shared" ref="N8:N10" si="12">N3</f>
        <v>30代</v>
      </c>
      <c r="O8" s="83">
        <f t="shared" ref="O8:O11" si="13">D9</f>
        <v>17.073170731707318</v>
      </c>
      <c r="P8" s="83">
        <f t="shared" ref="P8:P11" si="14">F9</f>
        <v>4.8780487804878048</v>
      </c>
      <c r="Q8" s="83">
        <f t="shared" si="10"/>
        <v>15.909090909090908</v>
      </c>
    </row>
    <row r="9" spans="1:23" x14ac:dyDescent="0.15">
      <c r="C9" t="str">
        <f t="shared" ref="C9:C12" si="15">C3</f>
        <v>30代</v>
      </c>
      <c r="D9" s="83">
        <f>'44【Q23S2】'!I37</f>
        <v>17.073170731707318</v>
      </c>
      <c r="E9" s="83">
        <f>'44【Q23S2】'!K37</f>
        <v>14.634146341463413</v>
      </c>
      <c r="F9" s="83">
        <f>'44【Q23S2】'!L37</f>
        <v>4.8780487804878048</v>
      </c>
      <c r="H9" t="str">
        <f t="shared" si="5"/>
        <v xml:space="preserve"> 30代</v>
      </c>
      <c r="I9">
        <f t="shared" ref="I9:I12" si="16">$B$8*D9/100</f>
        <v>14</v>
      </c>
      <c r="J9">
        <f t="shared" si="11"/>
        <v>12</v>
      </c>
      <c r="K9">
        <f t="shared" si="11"/>
        <v>4</v>
      </c>
      <c r="N9" t="str">
        <f t="shared" si="12"/>
        <v>40代</v>
      </c>
      <c r="O9" s="83">
        <f t="shared" si="13"/>
        <v>14.634146341463413</v>
      </c>
      <c r="P9" s="83">
        <f t="shared" si="14"/>
        <v>7.3170731707317067</v>
      </c>
      <c r="Q9" s="83">
        <f t="shared" si="10"/>
        <v>23.636363636363637</v>
      </c>
    </row>
    <row r="10" spans="1:23" x14ac:dyDescent="0.15">
      <c r="C10" t="str">
        <f t="shared" si="15"/>
        <v>40代</v>
      </c>
      <c r="D10" s="83">
        <f>'45【Q23S3】'!I37</f>
        <v>14.634146341463413</v>
      </c>
      <c r="E10" s="83">
        <f>'45【Q23S3】'!K37</f>
        <v>20.73170731707317</v>
      </c>
      <c r="F10" s="83">
        <f>'45【Q23S3】'!L37</f>
        <v>7.3170731707317067</v>
      </c>
      <c r="H10" t="str">
        <f t="shared" si="5"/>
        <v xml:space="preserve"> 40代</v>
      </c>
      <c r="I10">
        <f t="shared" si="16"/>
        <v>12</v>
      </c>
      <c r="J10">
        <f t="shared" si="11"/>
        <v>17</v>
      </c>
      <c r="K10">
        <f t="shared" si="11"/>
        <v>6</v>
      </c>
      <c r="N10" t="str">
        <f t="shared" si="12"/>
        <v>50代</v>
      </c>
      <c r="O10" s="83">
        <f t="shared" si="13"/>
        <v>18.292682926829269</v>
      </c>
      <c r="P10" s="83">
        <f t="shared" si="14"/>
        <v>13.414634146341465</v>
      </c>
      <c r="Q10" s="83">
        <f t="shared" si="10"/>
        <v>30.909090909090907</v>
      </c>
    </row>
    <row r="11" spans="1:23" x14ac:dyDescent="0.15">
      <c r="C11" t="str">
        <f t="shared" si="15"/>
        <v>50代</v>
      </c>
      <c r="D11" s="83">
        <f>'46【Q23S4】'!I37</f>
        <v>18.292682926829269</v>
      </c>
      <c r="E11" s="83">
        <f>'46【Q23S4】'!K37</f>
        <v>31.707317073170731</v>
      </c>
      <c r="F11" s="83">
        <f>'46【Q23S4】'!L37</f>
        <v>13.414634146341465</v>
      </c>
      <c r="H11" t="str">
        <f t="shared" si="5"/>
        <v xml:space="preserve"> 50代</v>
      </c>
      <c r="I11">
        <f t="shared" si="16"/>
        <v>15</v>
      </c>
      <c r="J11">
        <f t="shared" si="11"/>
        <v>26</v>
      </c>
      <c r="K11">
        <f t="shared" si="11"/>
        <v>11</v>
      </c>
      <c r="N11" t="str">
        <f>N6</f>
        <v>60代</v>
      </c>
      <c r="O11" s="83">
        <f t="shared" si="13"/>
        <v>14.634146341463413</v>
      </c>
      <c r="P11" s="83">
        <f t="shared" si="14"/>
        <v>30.487804878048781</v>
      </c>
      <c r="Q11" s="83">
        <f t="shared" si="10"/>
        <v>30</v>
      </c>
    </row>
    <row r="12" spans="1:23" x14ac:dyDescent="0.15">
      <c r="C12" t="str">
        <f t="shared" si="15"/>
        <v>60代</v>
      </c>
      <c r="D12" s="83">
        <f>'47【Q23S5】'!I37</f>
        <v>14.634146341463413</v>
      </c>
      <c r="E12" s="83">
        <f>'47【Q23S5】'!K37</f>
        <v>30.487804878048781</v>
      </c>
      <c r="F12" s="83">
        <f>'47【Q23S5】'!L37</f>
        <v>30.487804878048781</v>
      </c>
      <c r="H12" t="str">
        <f t="shared" si="5"/>
        <v xml:space="preserve"> 60代</v>
      </c>
      <c r="I12">
        <f t="shared" si="16"/>
        <v>12</v>
      </c>
      <c r="J12">
        <f t="shared" si="11"/>
        <v>25</v>
      </c>
      <c r="K12">
        <f t="shared" si="11"/>
        <v>25</v>
      </c>
      <c r="M12" t="str">
        <f>"女性・一般職(n=" &amp; B14 &amp; ")"</f>
        <v>女性・一般職(n=138)</v>
      </c>
      <c r="N12" t="str">
        <f>N7</f>
        <v>20代</v>
      </c>
      <c r="O12" s="83">
        <f>D14</f>
        <v>22.463768115942027</v>
      </c>
      <c r="P12" s="83">
        <f>F14</f>
        <v>2.1739130434782608</v>
      </c>
      <c r="Q12" s="83">
        <f t="shared" si="10"/>
        <v>0</v>
      </c>
    </row>
    <row r="13" spans="1:23" x14ac:dyDescent="0.15">
      <c r="D13" s="83"/>
      <c r="E13" s="83"/>
      <c r="F13" s="83"/>
      <c r="N13" t="str">
        <f t="shared" ref="N13:N15" si="17">N8</f>
        <v>30代</v>
      </c>
      <c r="O13" s="83">
        <f t="shared" ref="O13:O16" si="18">D15</f>
        <v>14.492753623188406</v>
      </c>
      <c r="P13" s="83">
        <f t="shared" ref="P13:P16" si="19">F15</f>
        <v>0</v>
      </c>
      <c r="Q13" s="83">
        <f t="shared" si="10"/>
        <v>14.545454545454545</v>
      </c>
    </row>
    <row r="14" spans="1:23" x14ac:dyDescent="0.15">
      <c r="B14">
        <f>'43【Q23S1】'!E33</f>
        <v>138</v>
      </c>
      <c r="C14" t="str">
        <f>C8</f>
        <v>20代</v>
      </c>
      <c r="D14" s="83">
        <f>'43【Q23S1】'!$I$38</f>
        <v>22.463768115942027</v>
      </c>
      <c r="E14" s="83">
        <f>'43【Q23S1】'!K38</f>
        <v>23.188405797101449</v>
      </c>
      <c r="F14" s="83">
        <f>'43【Q23S1】'!L38</f>
        <v>2.1739130434782608</v>
      </c>
      <c r="H14" t="str">
        <f t="shared" si="5"/>
        <v xml:space="preserve"> 20代</v>
      </c>
      <c r="I14">
        <f>$B$14*D14/100</f>
        <v>31</v>
      </c>
      <c r="J14">
        <f t="shared" ref="J14:K18" si="20">$B$14*E14/100</f>
        <v>32</v>
      </c>
      <c r="K14">
        <f t="shared" si="20"/>
        <v>3</v>
      </c>
      <c r="N14" t="str">
        <f t="shared" si="17"/>
        <v>40代</v>
      </c>
      <c r="O14" s="83">
        <f t="shared" si="18"/>
        <v>15.217391304347828</v>
      </c>
      <c r="P14" s="83">
        <f t="shared" si="19"/>
        <v>3.6231884057971016</v>
      </c>
      <c r="Q14" s="83">
        <f t="shared" si="10"/>
        <v>10.454545454545453</v>
      </c>
    </row>
    <row r="15" spans="1:23" x14ac:dyDescent="0.15">
      <c r="C15" t="str">
        <f t="shared" ref="C15:C18" si="21">C9</f>
        <v>30代</v>
      </c>
      <c r="D15" s="83">
        <f>'44【Q23S2】'!I38</f>
        <v>14.492753623188406</v>
      </c>
      <c r="E15" s="83">
        <f>'44【Q23S2】'!K38</f>
        <v>16.666666666666664</v>
      </c>
      <c r="F15" s="83">
        <f>'44【Q23S2】'!L38</f>
        <v>0</v>
      </c>
      <c r="H15" t="str">
        <f t="shared" si="5"/>
        <v xml:space="preserve"> 30代</v>
      </c>
      <c r="I15">
        <f>$B$14*D15/100</f>
        <v>20</v>
      </c>
      <c r="J15">
        <f t="shared" si="20"/>
        <v>22.999999999999996</v>
      </c>
      <c r="K15">
        <f t="shared" si="20"/>
        <v>0</v>
      </c>
      <c r="N15" t="str">
        <f t="shared" si="17"/>
        <v>50代</v>
      </c>
      <c r="O15" s="83">
        <f t="shared" si="18"/>
        <v>15.942028985507244</v>
      </c>
      <c r="P15" s="83">
        <f t="shared" si="19"/>
        <v>9.4202898550724647</v>
      </c>
      <c r="Q15" s="83">
        <f t="shared" si="10"/>
        <v>15.909090909090908</v>
      </c>
    </row>
    <row r="16" spans="1:23" x14ac:dyDescent="0.15">
      <c r="C16" t="str">
        <f t="shared" si="21"/>
        <v>40代</v>
      </c>
      <c r="D16" s="83">
        <f>'45【Q23S3】'!I38</f>
        <v>15.217391304347828</v>
      </c>
      <c r="E16" s="83">
        <f>'45【Q23S3】'!K38</f>
        <v>25.362318840579711</v>
      </c>
      <c r="F16" s="83">
        <f>'45【Q23S3】'!L38</f>
        <v>3.6231884057971016</v>
      </c>
      <c r="H16" t="str">
        <f t="shared" si="5"/>
        <v xml:space="preserve"> 40代</v>
      </c>
      <c r="I16">
        <f t="shared" ref="I16:I18" si="22">$B$14*D16/100</f>
        <v>21.000000000000004</v>
      </c>
      <c r="J16">
        <f t="shared" si="20"/>
        <v>35</v>
      </c>
      <c r="K16">
        <f t="shared" si="20"/>
        <v>5</v>
      </c>
      <c r="N16" t="str">
        <f>N11</f>
        <v>60代</v>
      </c>
      <c r="O16" s="83">
        <f t="shared" si="18"/>
        <v>14.492753623188406</v>
      </c>
      <c r="P16" s="83">
        <f t="shared" si="19"/>
        <v>26.086956521739129</v>
      </c>
      <c r="Q16" s="83">
        <f t="shared" si="10"/>
        <v>19.090909090909093</v>
      </c>
    </row>
    <row r="17" spans="3:18" x14ac:dyDescent="0.15">
      <c r="C17" t="str">
        <f t="shared" si="21"/>
        <v>50代</v>
      </c>
      <c r="D17" s="83">
        <f>'46【Q23S4】'!I38</f>
        <v>15.942028985507244</v>
      </c>
      <c r="E17" s="83">
        <f>'46【Q23S4】'!K38</f>
        <v>30.434782608695656</v>
      </c>
      <c r="F17" s="83">
        <f>'46【Q23S4】'!L38</f>
        <v>9.4202898550724647</v>
      </c>
      <c r="H17" t="str">
        <f t="shared" si="5"/>
        <v xml:space="preserve"> 50代</v>
      </c>
      <c r="I17">
        <f t="shared" si="22"/>
        <v>21.999999999999996</v>
      </c>
      <c r="J17">
        <f t="shared" si="20"/>
        <v>42.000000000000007</v>
      </c>
      <c r="K17">
        <f t="shared" si="20"/>
        <v>13.000000000000002</v>
      </c>
    </row>
    <row r="18" spans="3:18" x14ac:dyDescent="0.15">
      <c r="C18" t="str">
        <f t="shared" si="21"/>
        <v>60代</v>
      </c>
      <c r="D18" s="83">
        <f>'47【Q23S5】'!I38</f>
        <v>14.492753623188406</v>
      </c>
      <c r="E18" s="83">
        <f>'47【Q23S5】'!K38</f>
        <v>29.710144927536231</v>
      </c>
      <c r="F18" s="83">
        <f>'47【Q23S5】'!L38</f>
        <v>26.086956521739129</v>
      </c>
      <c r="H18" t="str">
        <f t="shared" si="5"/>
        <v xml:space="preserve"> 60代</v>
      </c>
      <c r="I18">
        <f t="shared" si="22"/>
        <v>20</v>
      </c>
      <c r="J18">
        <f t="shared" si="20"/>
        <v>41</v>
      </c>
      <c r="K18">
        <f t="shared" si="20"/>
        <v>36</v>
      </c>
    </row>
    <row r="19" spans="3:18" x14ac:dyDescent="0.15">
      <c r="M19" t="str">
        <f>O1</f>
        <v>「仕事の面白さ」</v>
      </c>
    </row>
    <row r="20" spans="3:18" x14ac:dyDescent="0.15">
      <c r="N20" t="str">
        <f>N2</f>
        <v>20代</v>
      </c>
      <c r="O20" t="str">
        <f>N3</f>
        <v>30代</v>
      </c>
      <c r="P20" t="str">
        <f>N4</f>
        <v>40代</v>
      </c>
      <c r="Q20" t="str">
        <f>N5</f>
        <v>50代</v>
      </c>
      <c r="R20" t="str">
        <f>N6</f>
        <v>60代</v>
      </c>
    </row>
    <row r="21" spans="3:18" x14ac:dyDescent="0.15">
      <c r="M21" t="str">
        <f>M2</f>
        <v>男性・管理職/総合職(n=180)</v>
      </c>
      <c r="N21" s="83">
        <f>O2</f>
        <v>27.222222222222221</v>
      </c>
      <c r="O21" s="83">
        <f>O3</f>
        <v>25.555555555555554</v>
      </c>
      <c r="P21" s="83">
        <f>O4</f>
        <v>21.111111111111111</v>
      </c>
      <c r="Q21" s="83">
        <f>O5</f>
        <v>16.666666666666664</v>
      </c>
      <c r="R21" s="83">
        <f>O6</f>
        <v>12.777777777777777</v>
      </c>
    </row>
    <row r="22" spans="3:18" x14ac:dyDescent="0.15">
      <c r="M22" t="str">
        <f>M7</f>
        <v>女性・管理職/総合職(n=82)</v>
      </c>
      <c r="N22" s="83">
        <f>O7</f>
        <v>24.390243902439025</v>
      </c>
      <c r="O22" s="83">
        <f>O8</f>
        <v>17.073170731707318</v>
      </c>
      <c r="P22" s="83">
        <f>O9</f>
        <v>14.634146341463413</v>
      </c>
      <c r="Q22" s="83">
        <f>O10</f>
        <v>18.292682926829269</v>
      </c>
      <c r="R22" s="83">
        <f>O11</f>
        <v>14.634146341463413</v>
      </c>
    </row>
    <row r="23" spans="3:18" x14ac:dyDescent="0.15">
      <c r="M23" t="str">
        <f>M12</f>
        <v>女性・一般職(n=138)</v>
      </c>
      <c r="N23" s="83">
        <f>O12</f>
        <v>22.463768115942027</v>
      </c>
      <c r="O23" s="83">
        <f>O13</f>
        <v>14.492753623188406</v>
      </c>
      <c r="P23" s="83">
        <f>O14</f>
        <v>15.217391304347828</v>
      </c>
      <c r="Q23" s="83">
        <f>O15</f>
        <v>15.942028985507244</v>
      </c>
      <c r="R23" s="83">
        <f>O16</f>
        <v>14.492753623188406</v>
      </c>
    </row>
    <row r="26" spans="3:18" x14ac:dyDescent="0.15">
      <c r="M26" t="str">
        <f>P1</f>
        <v>「人の役に立つこと」</v>
      </c>
    </row>
    <row r="27" spans="3:18" x14ac:dyDescent="0.15">
      <c r="N27" t="str">
        <f>N20</f>
        <v>20代</v>
      </c>
      <c r="O27" t="str">
        <f t="shared" ref="O27:R27" si="23">O20</f>
        <v>30代</v>
      </c>
      <c r="P27" t="str">
        <f t="shared" si="23"/>
        <v>40代</v>
      </c>
      <c r="Q27" t="str">
        <f t="shared" si="23"/>
        <v>50代</v>
      </c>
      <c r="R27" t="str">
        <f t="shared" si="23"/>
        <v>60代</v>
      </c>
    </row>
    <row r="28" spans="3:18" x14ac:dyDescent="0.15">
      <c r="M28" t="str">
        <f>M21</f>
        <v>男性・管理職/総合職(n=180)</v>
      </c>
      <c r="N28" s="83">
        <f>P2</f>
        <v>0.55555555555555558</v>
      </c>
      <c r="O28" s="83">
        <f>P3</f>
        <v>0</v>
      </c>
      <c r="P28" s="83">
        <f>P4</f>
        <v>4.4444444444444446</v>
      </c>
      <c r="Q28" s="83">
        <f>P5</f>
        <v>18.333333333333332</v>
      </c>
      <c r="R28" s="83">
        <f>P6</f>
        <v>35.555555555555557</v>
      </c>
    </row>
    <row r="29" spans="3:18" x14ac:dyDescent="0.15">
      <c r="M29" t="str">
        <f>M22</f>
        <v>女性・管理職/総合職(n=82)</v>
      </c>
      <c r="N29" s="83">
        <f>P7</f>
        <v>1.2195121951219512</v>
      </c>
      <c r="O29" s="83">
        <f>P8</f>
        <v>4.8780487804878048</v>
      </c>
      <c r="P29" s="83">
        <f>P9</f>
        <v>7.3170731707317067</v>
      </c>
      <c r="Q29" s="83">
        <f>P10</f>
        <v>13.414634146341465</v>
      </c>
      <c r="R29" s="83">
        <f>P11</f>
        <v>30.487804878048781</v>
      </c>
    </row>
    <row r="30" spans="3:18" x14ac:dyDescent="0.15">
      <c r="M30" t="str">
        <f>M23</f>
        <v>女性・一般職(n=138)</v>
      </c>
      <c r="N30" s="83">
        <f>P12</f>
        <v>2.1739130434782608</v>
      </c>
      <c r="O30" s="83">
        <f>P13</f>
        <v>0</v>
      </c>
      <c r="P30" s="83">
        <f>P14</f>
        <v>3.6231884057971016</v>
      </c>
      <c r="Q30" s="83">
        <f>P15</f>
        <v>9.4202898550724647</v>
      </c>
      <c r="R30" s="83">
        <f>P16</f>
        <v>26.086956521739129</v>
      </c>
    </row>
    <row r="54" spans="2:7" x14ac:dyDescent="0.15">
      <c r="B54" t="s">
        <v>142</v>
      </c>
    </row>
    <row r="55" spans="2:7" x14ac:dyDescent="0.15">
      <c r="C55" t="s">
        <v>382</v>
      </c>
      <c r="D55" t="s">
        <v>383</v>
      </c>
      <c r="E55" t="s">
        <v>384</v>
      </c>
      <c r="F55" t="s">
        <v>385</v>
      </c>
      <c r="G55" t="s">
        <v>386</v>
      </c>
    </row>
    <row r="56" spans="2:7" x14ac:dyDescent="0.15">
      <c r="B56" t="s">
        <v>345</v>
      </c>
      <c r="C56" s="104">
        <f>'43【Q23S1】'!I31</f>
        <v>27.777777777777779</v>
      </c>
      <c r="D56" s="104">
        <f>'44【Q23S2】'!I31</f>
        <v>32.222222222222221</v>
      </c>
      <c r="E56" s="104">
        <f>'45【Q23S3】'!I31</f>
        <v>28.333333333333332</v>
      </c>
      <c r="F56" s="104">
        <f>'46【Q23S4】'!I31</f>
        <v>15</v>
      </c>
      <c r="G56" s="104">
        <f>'47【Q23S5】'!I31</f>
        <v>5</v>
      </c>
    </row>
    <row r="57" spans="2:7" x14ac:dyDescent="0.15">
      <c r="B57" t="s">
        <v>346</v>
      </c>
      <c r="C57" s="104">
        <f>'43【Q23S1】'!I32</f>
        <v>13.414634146341465</v>
      </c>
      <c r="D57" s="104">
        <f>'44【Q23S2】'!I32</f>
        <v>17.073170731707318</v>
      </c>
      <c r="E57" s="104">
        <f>'45【Q23S3】'!I32</f>
        <v>15.853658536585366</v>
      </c>
      <c r="F57" s="104">
        <f>'46【Q23S4】'!I32</f>
        <v>13.414634146341465</v>
      </c>
      <c r="G57" s="104">
        <f>'47【Q23S5】'!I32</f>
        <v>2.4390243902439024</v>
      </c>
    </row>
    <row r="58" spans="2:7" x14ac:dyDescent="0.15">
      <c r="B58" t="s">
        <v>347</v>
      </c>
      <c r="C58" s="104">
        <f>'43【Q23S1】'!I33</f>
        <v>10.144927536231885</v>
      </c>
      <c r="D58" s="104">
        <f>'44【Q23S2】'!I33</f>
        <v>12.318840579710146</v>
      </c>
      <c r="E58" s="104">
        <f>'45【Q23S3】'!I33</f>
        <v>11.594202898550725</v>
      </c>
      <c r="F58" s="104">
        <f>'46【Q23S4】'!I33</f>
        <v>9.4202898550724647</v>
      </c>
      <c r="G58" s="104">
        <f>'47【Q23S5】'!I33</f>
        <v>4.3478260869565215</v>
      </c>
    </row>
    <row r="60" spans="2:7" x14ac:dyDescent="0.15">
      <c r="B60" t="s">
        <v>143</v>
      </c>
    </row>
    <row r="61" spans="2:7" x14ac:dyDescent="0.15">
      <c r="C61" t="s">
        <v>382</v>
      </c>
      <c r="D61" t="s">
        <v>383</v>
      </c>
      <c r="E61" t="s">
        <v>384</v>
      </c>
      <c r="F61" t="s">
        <v>385</v>
      </c>
      <c r="G61" t="s">
        <v>386</v>
      </c>
    </row>
    <row r="62" spans="2:7" x14ac:dyDescent="0.15">
      <c r="B62" t="s">
        <v>345</v>
      </c>
      <c r="C62" s="104">
        <f>'43【Q23S1】'!J31</f>
        <v>52.777777777777779</v>
      </c>
      <c r="D62" s="104">
        <f>'44【Q23S2】'!J31</f>
        <v>38.888888888888893</v>
      </c>
      <c r="E62" s="104">
        <f>'45【Q23S3】'!J31</f>
        <v>32.222222222222221</v>
      </c>
      <c r="F62" s="104">
        <f>'46【Q23S4】'!J31</f>
        <v>42.222222222222221</v>
      </c>
      <c r="G62" s="104">
        <f>'47【Q23S5】'!J31</f>
        <v>27.222222222222221</v>
      </c>
    </row>
    <row r="63" spans="2:7" x14ac:dyDescent="0.15">
      <c r="B63" t="s">
        <v>346</v>
      </c>
      <c r="C63" s="104">
        <f>'43【Q23S1】'!J32</f>
        <v>43.902439024390247</v>
      </c>
      <c r="D63" s="104">
        <f>'44【Q23S2】'!J32</f>
        <v>34.146341463414636</v>
      </c>
      <c r="E63" s="104">
        <f>'45【Q23S3】'!J32</f>
        <v>41.463414634146339</v>
      </c>
      <c r="F63" s="104">
        <f>'46【Q23S4】'!J32</f>
        <v>40.243902439024396</v>
      </c>
      <c r="G63" s="104">
        <f>'47【Q23S5】'!J32</f>
        <v>34.146341463414636</v>
      </c>
    </row>
    <row r="64" spans="2:7" x14ac:dyDescent="0.15">
      <c r="B64" t="s">
        <v>347</v>
      </c>
      <c r="C64" s="104">
        <f>'43【Q23S1】'!J33</f>
        <v>36.95652173913043</v>
      </c>
      <c r="D64" s="104">
        <f>'44【Q23S2】'!J33</f>
        <v>28.260869565217391</v>
      </c>
      <c r="E64" s="104">
        <f>'45【Q23S3】'!J33</f>
        <v>26.811594202898554</v>
      </c>
      <c r="F64" s="104">
        <f>'46【Q23S4】'!J33</f>
        <v>31.884057971014489</v>
      </c>
      <c r="G64" s="104">
        <f>'47【Q23S5】'!J33</f>
        <v>30.434782608695656</v>
      </c>
    </row>
    <row r="66" spans="2:7" x14ac:dyDescent="0.15">
      <c r="B66" t="s">
        <v>145</v>
      </c>
    </row>
    <row r="67" spans="2:7" x14ac:dyDescent="0.15">
      <c r="C67" t="s">
        <v>382</v>
      </c>
      <c r="D67" t="s">
        <v>383</v>
      </c>
      <c r="E67" t="s">
        <v>384</v>
      </c>
      <c r="F67" t="s">
        <v>385</v>
      </c>
      <c r="G67" t="s">
        <v>386</v>
      </c>
    </row>
    <row r="68" spans="2:7" x14ac:dyDescent="0.15">
      <c r="B68" t="s">
        <v>345</v>
      </c>
    </row>
    <row r="69" spans="2:7" x14ac:dyDescent="0.15">
      <c r="B69" t="s">
        <v>346</v>
      </c>
    </row>
    <row r="70" spans="2:7" x14ac:dyDescent="0.15">
      <c r="B70" t="s">
        <v>347</v>
      </c>
    </row>
  </sheetData>
  <phoneticPr fontId="5"/>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9"/>
  <sheetViews>
    <sheetView topLeftCell="C28" zoomScaleNormal="100" workbookViewId="0">
      <selection activeCell="C34" sqref="A34:XFD34"/>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customHeight="1" x14ac:dyDescent="0.15">
      <c r="B8" s="15"/>
      <c r="C8" s="16"/>
      <c r="D8" s="2"/>
      <c r="E8" s="13"/>
      <c r="F8" s="4"/>
      <c r="G8" s="4"/>
      <c r="H8" s="4"/>
      <c r="I8" s="4"/>
      <c r="J8" s="4"/>
      <c r="K8" s="4"/>
      <c r="L8" s="4"/>
      <c r="M8" s="4"/>
      <c r="N8" s="4"/>
      <c r="O8" s="4"/>
    </row>
    <row r="9" spans="2:19" s="1" customFormat="1" ht="15" customHeight="1" x14ac:dyDescent="0.15">
      <c r="B9" s="15"/>
      <c r="C9" s="16"/>
      <c r="D9" s="2"/>
      <c r="E9" s="13"/>
      <c r="F9" s="4"/>
      <c r="G9" s="4"/>
      <c r="H9" s="4"/>
      <c r="I9" s="4"/>
      <c r="J9" s="4"/>
      <c r="K9" s="4"/>
      <c r="L9" s="4"/>
      <c r="M9" s="4"/>
      <c r="N9" s="4"/>
      <c r="O9" s="4"/>
      <c r="R9" s="4"/>
      <c r="S9" s="4"/>
    </row>
    <row r="10" spans="2:19" s="1" customFormat="1" ht="15" customHeight="1" x14ac:dyDescent="0.15">
      <c r="B10" s="15"/>
      <c r="C10" s="16"/>
      <c r="D10" s="2"/>
      <c r="E10" s="13"/>
      <c r="F10" s="4"/>
      <c r="G10" s="4"/>
      <c r="H10" s="4"/>
      <c r="I10" s="4"/>
      <c r="J10" s="4"/>
      <c r="K10" s="4"/>
      <c r="L10" s="4"/>
      <c r="M10" s="4"/>
      <c r="N10" s="4"/>
      <c r="O10" s="4"/>
      <c r="R10" s="3"/>
      <c r="S10" s="3"/>
    </row>
    <row r="11" spans="2:19" s="1" customFormat="1" ht="15"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7"/>
      <c r="E27" s="34"/>
      <c r="F27" s="10"/>
      <c r="G27" s="10"/>
      <c r="H27" s="10"/>
      <c r="I27" s="10"/>
      <c r="J27" s="10"/>
      <c r="K27" s="10"/>
      <c r="L27" s="10"/>
      <c r="M27" s="10"/>
      <c r="N27" s="10"/>
      <c r="O27" s="10"/>
    </row>
    <row r="28" spans="2:19" s="4" customFormat="1" ht="129.94999999999999" customHeight="1" x14ac:dyDescent="0.15">
      <c r="B28" s="20"/>
      <c r="C28" s="20"/>
      <c r="D28" s="47"/>
      <c r="E28" s="21"/>
      <c r="F28" s="22" t="s">
        <v>139</v>
      </c>
      <c r="G28" s="23" t="s">
        <v>140</v>
      </c>
      <c r="H28" s="23" t="s">
        <v>141</v>
      </c>
      <c r="I28" s="23" t="s">
        <v>387</v>
      </c>
      <c r="J28" s="23" t="s">
        <v>388</v>
      </c>
      <c r="K28" s="23" t="s">
        <v>144</v>
      </c>
      <c r="L28" s="23" t="s">
        <v>389</v>
      </c>
      <c r="M28" s="23" t="s">
        <v>146</v>
      </c>
      <c r="N28" s="23" t="s">
        <v>147</v>
      </c>
      <c r="O28" s="24" t="s">
        <v>22</v>
      </c>
      <c r="P28" s="17"/>
      <c r="Q28" s="17"/>
      <c r="R28" s="1"/>
      <c r="S28" s="1"/>
    </row>
    <row r="29" spans="2:19" s="3" customFormat="1" ht="20.100000000000001" customHeight="1" x14ac:dyDescent="0.15">
      <c r="B29" s="20"/>
      <c r="C29" s="20"/>
      <c r="D29" s="47"/>
      <c r="E29" s="11" t="s">
        <v>0</v>
      </c>
      <c r="F29" s="25"/>
      <c r="G29" s="26"/>
      <c r="H29" s="26"/>
      <c r="I29" s="26"/>
      <c r="J29" s="26"/>
      <c r="K29" s="26"/>
      <c r="L29" s="26"/>
      <c r="M29" s="26"/>
      <c r="N29" s="26"/>
      <c r="O29" s="27"/>
      <c r="R29" s="1"/>
      <c r="S29" s="1"/>
    </row>
    <row r="30" spans="2:19" s="1" customFormat="1" ht="22.5" customHeight="1" x14ac:dyDescent="0.15">
      <c r="B30" s="125" t="s">
        <v>10</v>
      </c>
      <c r="C30" s="126"/>
      <c r="D30" s="126"/>
      <c r="E30" s="38">
        <v>423</v>
      </c>
      <c r="F30" s="35">
        <v>41.843971631205676</v>
      </c>
      <c r="G30" s="32">
        <v>11.583924349881796</v>
      </c>
      <c r="H30" s="32">
        <v>12.529550827423167</v>
      </c>
      <c r="I30" s="32">
        <v>17.966903073286051</v>
      </c>
      <c r="J30" s="32">
        <v>45.626477541371159</v>
      </c>
      <c r="K30" s="32">
        <v>24.349881796690305</v>
      </c>
      <c r="L30" s="32">
        <v>26.004728132387704</v>
      </c>
      <c r="M30" s="32">
        <v>19.148936170212767</v>
      </c>
      <c r="N30" s="32">
        <v>1.1820330969267139</v>
      </c>
      <c r="O30" s="33">
        <v>0.2364066193853428</v>
      </c>
      <c r="P30" s="16"/>
      <c r="Q30" s="16"/>
    </row>
    <row r="31" spans="2:19" s="1" customFormat="1" ht="22.5" customHeight="1" x14ac:dyDescent="0.15">
      <c r="B31" s="127" t="s">
        <v>11</v>
      </c>
      <c r="C31" s="43" t="s">
        <v>12</v>
      </c>
      <c r="D31" s="44"/>
      <c r="E31" s="39">
        <v>180</v>
      </c>
      <c r="F31" s="63">
        <v>34.444444444444443</v>
      </c>
      <c r="G31" s="49">
        <v>22.222222222222221</v>
      </c>
      <c r="H31" s="57">
        <v>5.5555555555555554</v>
      </c>
      <c r="I31" s="60">
        <v>27.777777777777779</v>
      </c>
      <c r="J31" s="60">
        <v>52.777777777777779</v>
      </c>
      <c r="K31" s="28">
        <v>27.222222222222221</v>
      </c>
      <c r="L31" s="28">
        <v>26.666666666666668</v>
      </c>
      <c r="M31" s="28">
        <v>16.666666666666664</v>
      </c>
      <c r="N31" s="28">
        <v>0.55555555555555558</v>
      </c>
      <c r="O31" s="29">
        <v>0</v>
      </c>
      <c r="P31" s="16"/>
      <c r="Q31" s="16"/>
    </row>
    <row r="32" spans="2:19" s="1" customFormat="1" ht="22.5" customHeight="1" x14ac:dyDescent="0.15">
      <c r="B32" s="128"/>
      <c r="C32" s="41" t="s">
        <v>13</v>
      </c>
      <c r="D32" s="45"/>
      <c r="E32" s="39">
        <v>82</v>
      </c>
      <c r="F32" s="36">
        <v>42.68292682926829</v>
      </c>
      <c r="G32" s="57">
        <v>4.8780487804878048</v>
      </c>
      <c r="H32" s="60">
        <v>19.512195121951219</v>
      </c>
      <c r="I32" s="28">
        <v>13.414634146341465</v>
      </c>
      <c r="J32" s="28">
        <v>43.902439024390247</v>
      </c>
      <c r="K32" s="28">
        <v>24.390243902439025</v>
      </c>
      <c r="L32" s="28">
        <v>29.268292682926827</v>
      </c>
      <c r="M32" s="28">
        <v>20.73170731707317</v>
      </c>
      <c r="N32" s="28">
        <v>1.2195121951219512</v>
      </c>
      <c r="O32" s="29">
        <v>0</v>
      </c>
      <c r="P32" s="16"/>
      <c r="Q32" s="16"/>
    </row>
    <row r="33" spans="2:15" s="1" customFormat="1" ht="22.5" customHeight="1" x14ac:dyDescent="0.15">
      <c r="B33" s="129"/>
      <c r="C33" s="42" t="s">
        <v>14</v>
      </c>
      <c r="D33" s="46"/>
      <c r="E33" s="40">
        <v>138</v>
      </c>
      <c r="F33" s="64">
        <v>51.449275362318836</v>
      </c>
      <c r="G33" s="48">
        <v>2.8985507246376812</v>
      </c>
      <c r="H33" s="30">
        <v>17.391304347826086</v>
      </c>
      <c r="I33" s="48">
        <v>10.144927536231885</v>
      </c>
      <c r="J33" s="48">
        <v>36.95652173913043</v>
      </c>
      <c r="K33" s="30">
        <v>22.463768115942027</v>
      </c>
      <c r="L33" s="30">
        <v>23.188405797101449</v>
      </c>
      <c r="M33" s="30">
        <v>23.188405797101449</v>
      </c>
      <c r="N33" s="30">
        <v>2.1739130434782608</v>
      </c>
      <c r="O33" s="31">
        <v>0.72463768115942029</v>
      </c>
    </row>
    <row r="34" spans="2:15" s="122" customFormat="1" ht="22.5" customHeight="1" x14ac:dyDescent="0.15">
      <c r="B34" s="116"/>
      <c r="C34" s="117"/>
      <c r="D34" s="118"/>
      <c r="E34" s="119"/>
      <c r="F34" s="120"/>
      <c r="G34" s="120"/>
      <c r="H34" s="120"/>
      <c r="I34" s="120"/>
      <c r="J34" s="120"/>
      <c r="K34" s="120"/>
      <c r="L34" s="120"/>
      <c r="M34" s="120"/>
      <c r="N34" s="120"/>
      <c r="O34" s="120"/>
    </row>
    <row r="35" spans="2:15" x14ac:dyDescent="0.15">
      <c r="D35" s="82" t="str">
        <f t="shared" ref="D35:M35" si="0">F28</f>
        <v>金銭を得ること</v>
      </c>
      <c r="E35" s="82" t="str">
        <f t="shared" si="0"/>
        <v>昇進・昇格すること</v>
      </c>
      <c r="F35" s="82" t="str">
        <f t="shared" si="0"/>
        <v>仕事と家庭の両立</v>
      </c>
      <c r="G35" s="82" t="str">
        <f t="shared" si="0"/>
        <v>難しい仕事に挑戦すること</v>
      </c>
      <c r="H35" s="82" t="str">
        <f t="shared" si="0"/>
        <v>確実に仕事をこなし、信頼を高めること</v>
      </c>
      <c r="I35" s="82" t="str">
        <f t="shared" si="0"/>
        <v>仕事の面白さ</v>
      </c>
      <c r="J35" s="82" t="str">
        <f t="shared" si="0"/>
        <v>自分を成長させること</v>
      </c>
      <c r="K35" s="82" t="str">
        <f t="shared" si="0"/>
        <v>良い人間関係を築くこと</v>
      </c>
      <c r="L35" s="82" t="str">
        <f t="shared" si="0"/>
        <v>人の役に立つこと</v>
      </c>
      <c r="M35" s="82" t="str">
        <f t="shared" si="0"/>
        <v>その他</v>
      </c>
      <c r="N35" s="82" t="s">
        <v>323</v>
      </c>
    </row>
    <row r="36" spans="2:15" x14ac:dyDescent="0.15">
      <c r="C36" t="str">
        <f>C31 &amp; "(n=" &amp; E31 &amp; ")"</f>
        <v>男性・管理職/総合職(n=180)</v>
      </c>
      <c r="D36" s="83">
        <f t="shared" ref="D36:M38" si="1">F31</f>
        <v>34.444444444444443</v>
      </c>
      <c r="E36" s="83">
        <f t="shared" si="1"/>
        <v>22.222222222222221</v>
      </c>
      <c r="F36" s="83">
        <f t="shared" si="1"/>
        <v>5.5555555555555554</v>
      </c>
      <c r="G36" s="83">
        <f t="shared" si="1"/>
        <v>27.777777777777779</v>
      </c>
      <c r="H36" s="83">
        <f t="shared" si="1"/>
        <v>52.777777777777779</v>
      </c>
      <c r="I36" s="83">
        <f t="shared" si="1"/>
        <v>27.222222222222221</v>
      </c>
      <c r="J36" s="83">
        <f t="shared" si="1"/>
        <v>26.666666666666668</v>
      </c>
      <c r="K36" s="83">
        <f t="shared" si="1"/>
        <v>16.666666666666664</v>
      </c>
      <c r="L36" s="83">
        <f t="shared" si="1"/>
        <v>0.55555555555555558</v>
      </c>
      <c r="M36" s="83">
        <f t="shared" si="1"/>
        <v>0</v>
      </c>
      <c r="N36" s="83">
        <f>SUM(D36:M36)</f>
        <v>213.88888888888886</v>
      </c>
    </row>
    <row r="37" spans="2:15" x14ac:dyDescent="0.15">
      <c r="C37" t="str">
        <f>C32 &amp; "(n=" &amp; E32 &amp; ")"</f>
        <v>女性・管理職/総合職(n=82)</v>
      </c>
      <c r="D37" s="83">
        <f t="shared" si="1"/>
        <v>42.68292682926829</v>
      </c>
      <c r="E37" s="83">
        <f t="shared" si="1"/>
        <v>4.8780487804878048</v>
      </c>
      <c r="F37" s="83">
        <f t="shared" si="1"/>
        <v>19.512195121951219</v>
      </c>
      <c r="G37" s="83">
        <f t="shared" si="1"/>
        <v>13.414634146341465</v>
      </c>
      <c r="H37" s="83">
        <f t="shared" si="1"/>
        <v>43.902439024390247</v>
      </c>
      <c r="I37" s="83">
        <f t="shared" si="1"/>
        <v>24.390243902439025</v>
      </c>
      <c r="J37" s="83">
        <f t="shared" si="1"/>
        <v>29.268292682926827</v>
      </c>
      <c r="K37" s="83">
        <f t="shared" si="1"/>
        <v>20.73170731707317</v>
      </c>
      <c r="L37" s="83">
        <f t="shared" si="1"/>
        <v>1.2195121951219512</v>
      </c>
      <c r="M37" s="83">
        <f t="shared" si="1"/>
        <v>0</v>
      </c>
      <c r="N37" s="83">
        <f t="shared" ref="N37:N39" si="2">SUM(D37:M37)</f>
        <v>200</v>
      </c>
    </row>
    <row r="38" spans="2:15" x14ac:dyDescent="0.15">
      <c r="C38" t="str">
        <f>C33 &amp; "(n=" &amp; E33 &amp; ")"</f>
        <v>女性・一般職(n=138)</v>
      </c>
      <c r="D38" s="83">
        <f t="shared" si="1"/>
        <v>51.449275362318836</v>
      </c>
      <c r="E38" s="83">
        <f t="shared" si="1"/>
        <v>2.8985507246376812</v>
      </c>
      <c r="F38" s="83">
        <f t="shared" si="1"/>
        <v>17.391304347826086</v>
      </c>
      <c r="G38" s="83">
        <f t="shared" si="1"/>
        <v>10.144927536231885</v>
      </c>
      <c r="H38" s="83">
        <f t="shared" si="1"/>
        <v>36.95652173913043</v>
      </c>
      <c r="I38" s="83">
        <f t="shared" si="1"/>
        <v>22.463768115942027</v>
      </c>
      <c r="J38" s="83">
        <f t="shared" si="1"/>
        <v>23.188405797101449</v>
      </c>
      <c r="K38" s="83">
        <f t="shared" si="1"/>
        <v>23.188405797101449</v>
      </c>
      <c r="L38" s="83">
        <f t="shared" si="1"/>
        <v>2.1739130434782608</v>
      </c>
      <c r="M38" s="83">
        <f t="shared" si="1"/>
        <v>0.72463768115942029</v>
      </c>
      <c r="N38" s="83">
        <f t="shared" si="2"/>
        <v>190.57971014492747</v>
      </c>
    </row>
    <row r="39" spans="2:15" x14ac:dyDescent="0.15">
      <c r="C39" t="str">
        <f>B30 &amp; "(n=" &amp; E30 &amp; ")"</f>
        <v>全体(n=423)</v>
      </c>
      <c r="D39" s="83">
        <f>F30</f>
        <v>41.843971631205676</v>
      </c>
      <c r="E39" s="83">
        <f t="shared" ref="E39:K39" si="3">G30</f>
        <v>11.583924349881796</v>
      </c>
      <c r="F39" s="83">
        <f t="shared" si="3"/>
        <v>12.529550827423167</v>
      </c>
      <c r="G39" s="83">
        <f t="shared" si="3"/>
        <v>17.966903073286051</v>
      </c>
      <c r="H39" s="83">
        <f t="shared" si="3"/>
        <v>45.626477541371159</v>
      </c>
      <c r="I39" s="83">
        <f t="shared" si="3"/>
        <v>24.349881796690305</v>
      </c>
      <c r="J39" s="83">
        <f t="shared" si="3"/>
        <v>26.004728132387704</v>
      </c>
      <c r="K39" s="83">
        <f t="shared" si="3"/>
        <v>19.148936170212767</v>
      </c>
      <c r="L39" s="83">
        <f t="shared" ref="L39" si="4">N30</f>
        <v>1.1820330969267139</v>
      </c>
      <c r="M39" s="83">
        <f t="shared" ref="M39" si="5">O30</f>
        <v>0.2364066193853428</v>
      </c>
      <c r="N39" s="83">
        <f t="shared" si="2"/>
        <v>200.4728132387707</v>
      </c>
    </row>
  </sheetData>
  <mergeCells count="2">
    <mergeCell ref="B30:D30"/>
    <mergeCell ref="B31:B33"/>
  </mergeCells>
  <phoneticPr fontId="5"/>
  <conditionalFormatting sqref="C31:C32 F28:O28">
    <cfRule type="cellIs" dxfId="120" priority="3" stopIfTrue="1" operator="equal">
      <formula>"."</formula>
    </cfRule>
  </conditionalFormatting>
  <conditionalFormatting sqref="P28">
    <cfRule type="cellIs" dxfId="119" priority="2" stopIfTrue="1" operator="equal">
      <formula>"."</formula>
    </cfRule>
  </conditionalFormatting>
  <conditionalFormatting sqref="Q28">
    <cfRule type="cellIs" dxfId="11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9"/>
  <sheetViews>
    <sheetView topLeftCell="A28"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customHeight="1" x14ac:dyDescent="0.15">
      <c r="B8" s="15"/>
      <c r="C8" s="16"/>
      <c r="D8" s="2"/>
      <c r="E8" s="13"/>
      <c r="F8" s="4"/>
      <c r="G8" s="4"/>
      <c r="H8" s="4"/>
      <c r="I8" s="4"/>
      <c r="J8" s="4"/>
      <c r="K8" s="4"/>
      <c r="L8" s="4"/>
      <c r="M8" s="4"/>
      <c r="N8" s="4"/>
      <c r="O8" s="4"/>
    </row>
    <row r="9" spans="2:19" s="1" customFormat="1" ht="15" customHeight="1" x14ac:dyDescent="0.15">
      <c r="B9" s="15"/>
      <c r="C9" s="16"/>
      <c r="D9" s="2"/>
      <c r="E9" s="13"/>
      <c r="F9" s="4"/>
      <c r="G9" s="4"/>
      <c r="H9" s="4"/>
      <c r="I9" s="4"/>
      <c r="J9" s="4"/>
      <c r="K9" s="4"/>
      <c r="L9" s="4"/>
      <c r="M9" s="4"/>
      <c r="N9" s="4"/>
      <c r="O9" s="4"/>
      <c r="R9" s="4"/>
      <c r="S9" s="4"/>
    </row>
    <row r="10" spans="2:19" s="1" customFormat="1" ht="15" customHeight="1" x14ac:dyDescent="0.15">
      <c r="B10" s="15"/>
      <c r="C10" s="16"/>
      <c r="D10" s="2"/>
      <c r="E10" s="13"/>
      <c r="F10" s="4"/>
      <c r="G10" s="4"/>
      <c r="H10" s="4"/>
      <c r="I10" s="4"/>
      <c r="J10" s="4"/>
      <c r="K10" s="4"/>
      <c r="L10" s="4"/>
      <c r="M10" s="4"/>
      <c r="N10" s="4"/>
      <c r="O10" s="4"/>
      <c r="R10" s="3"/>
      <c r="S10" s="3"/>
    </row>
    <row r="11" spans="2:19" s="1" customFormat="1" ht="15"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7"/>
      <c r="E27" s="34"/>
      <c r="F27" s="10"/>
      <c r="G27" s="10"/>
      <c r="H27" s="10"/>
      <c r="I27" s="10"/>
      <c r="J27" s="10"/>
      <c r="K27" s="10"/>
      <c r="L27" s="10"/>
      <c r="M27" s="10"/>
      <c r="N27" s="10"/>
      <c r="O27" s="10"/>
    </row>
    <row r="28" spans="2:19" s="4" customFormat="1" ht="129.94999999999999" customHeight="1" x14ac:dyDescent="0.15">
      <c r="B28" s="20"/>
      <c r="C28" s="20"/>
      <c r="D28" s="47"/>
      <c r="E28" s="21"/>
      <c r="F28" s="22" t="s">
        <v>139</v>
      </c>
      <c r="G28" s="23" t="s">
        <v>140</v>
      </c>
      <c r="H28" s="23" t="s">
        <v>141</v>
      </c>
      <c r="I28" s="23" t="s">
        <v>142</v>
      </c>
      <c r="J28" s="23" t="s">
        <v>143</v>
      </c>
      <c r="K28" s="23" t="s">
        <v>144</v>
      </c>
      <c r="L28" s="23" t="s">
        <v>145</v>
      </c>
      <c r="M28" s="23" t="s">
        <v>146</v>
      </c>
      <c r="N28" s="23" t="s">
        <v>147</v>
      </c>
      <c r="O28" s="24" t="s">
        <v>22</v>
      </c>
      <c r="P28" s="17"/>
      <c r="Q28" s="17"/>
      <c r="R28" s="1"/>
      <c r="S28" s="1"/>
    </row>
    <row r="29" spans="2:19" s="3" customFormat="1" ht="20.100000000000001" customHeight="1" x14ac:dyDescent="0.15">
      <c r="B29" s="20"/>
      <c r="C29" s="20"/>
      <c r="D29" s="47"/>
      <c r="E29" s="11" t="s">
        <v>0</v>
      </c>
      <c r="F29" s="25"/>
      <c r="G29" s="26"/>
      <c r="H29" s="26"/>
      <c r="I29" s="26"/>
      <c r="J29" s="26"/>
      <c r="K29" s="26"/>
      <c r="L29" s="26"/>
      <c r="M29" s="26"/>
      <c r="N29" s="26"/>
      <c r="O29" s="27"/>
      <c r="R29" s="1"/>
      <c r="S29" s="1"/>
    </row>
    <row r="30" spans="2:19" s="1" customFormat="1" ht="22.5" customHeight="1" x14ac:dyDescent="0.15">
      <c r="B30" s="125" t="s">
        <v>10</v>
      </c>
      <c r="C30" s="126"/>
      <c r="D30" s="126"/>
      <c r="E30" s="38">
        <v>423</v>
      </c>
      <c r="F30" s="35">
        <v>43.026004728132392</v>
      </c>
      <c r="G30" s="32">
        <v>22.222222222222221</v>
      </c>
      <c r="H30" s="32">
        <v>45.153664302600468</v>
      </c>
      <c r="I30" s="32">
        <v>21.513002364066196</v>
      </c>
      <c r="J30" s="32">
        <v>33.806146572104019</v>
      </c>
      <c r="K30" s="32">
        <v>19.621749408983451</v>
      </c>
      <c r="L30" s="32">
        <v>15.602836879432624</v>
      </c>
      <c r="M30" s="32">
        <v>13.475177304964539</v>
      </c>
      <c r="N30" s="32">
        <v>0.94562647754137119</v>
      </c>
      <c r="O30" s="33">
        <v>1.1820330969267139</v>
      </c>
      <c r="P30" s="16"/>
      <c r="Q30" s="16"/>
    </row>
    <row r="31" spans="2:19" s="1" customFormat="1" ht="22.5" customHeight="1" x14ac:dyDescent="0.15">
      <c r="B31" s="127" t="s">
        <v>11</v>
      </c>
      <c r="C31" s="43" t="s">
        <v>12</v>
      </c>
      <c r="D31" s="44"/>
      <c r="E31" s="39">
        <v>180</v>
      </c>
      <c r="F31" s="36">
        <v>39.444444444444443</v>
      </c>
      <c r="G31" s="49">
        <v>41.111111111111107</v>
      </c>
      <c r="H31" s="28">
        <v>40.555555555555557</v>
      </c>
      <c r="I31" s="49">
        <v>32.222222222222221</v>
      </c>
      <c r="J31" s="60">
        <v>38.888888888888893</v>
      </c>
      <c r="K31" s="60">
        <v>25.555555555555554</v>
      </c>
      <c r="L31" s="28">
        <v>14.444444444444443</v>
      </c>
      <c r="M31" s="28">
        <v>12.222222222222221</v>
      </c>
      <c r="N31" s="28">
        <v>0</v>
      </c>
      <c r="O31" s="29">
        <v>0</v>
      </c>
      <c r="P31" s="16"/>
      <c r="Q31" s="16"/>
    </row>
    <row r="32" spans="2:19" s="1" customFormat="1" ht="22.5" customHeight="1" x14ac:dyDescent="0.15">
      <c r="B32" s="128"/>
      <c r="C32" s="41" t="s">
        <v>13</v>
      </c>
      <c r="D32" s="45"/>
      <c r="E32" s="39">
        <v>82</v>
      </c>
      <c r="F32" s="36">
        <v>45.121951219512198</v>
      </c>
      <c r="G32" s="53">
        <v>12.195121951219512</v>
      </c>
      <c r="H32" s="28">
        <v>50</v>
      </c>
      <c r="I32" s="28">
        <v>17.073170731707318</v>
      </c>
      <c r="J32" s="28">
        <v>34.146341463414636</v>
      </c>
      <c r="K32" s="28">
        <v>17.073170731707318</v>
      </c>
      <c r="L32" s="28">
        <v>12.195121951219512</v>
      </c>
      <c r="M32" s="28">
        <v>14.634146341463413</v>
      </c>
      <c r="N32" s="28">
        <v>4.8780487804878048</v>
      </c>
      <c r="O32" s="29">
        <v>0</v>
      </c>
      <c r="P32" s="16"/>
      <c r="Q32" s="16"/>
    </row>
    <row r="33" spans="2:15" s="1" customFormat="1" ht="22.5" customHeight="1" x14ac:dyDescent="0.15">
      <c r="B33" s="129"/>
      <c r="C33" s="42" t="s">
        <v>14</v>
      </c>
      <c r="D33" s="46"/>
      <c r="E33" s="40">
        <v>138</v>
      </c>
      <c r="F33" s="37">
        <v>45.652173913043477</v>
      </c>
      <c r="G33" s="54">
        <v>5.0724637681159424</v>
      </c>
      <c r="H33" s="30">
        <v>50</v>
      </c>
      <c r="I33" s="48">
        <v>12.318840579710146</v>
      </c>
      <c r="J33" s="48">
        <v>28.260869565217391</v>
      </c>
      <c r="K33" s="48">
        <v>14.492753623188406</v>
      </c>
      <c r="L33" s="30">
        <v>17.391304347826086</v>
      </c>
      <c r="M33" s="30">
        <v>16.666666666666664</v>
      </c>
      <c r="N33" s="30">
        <v>0</v>
      </c>
      <c r="O33" s="31">
        <v>3.6231884057971016</v>
      </c>
    </row>
    <row r="34" spans="2:15" s="122" customFormat="1" ht="22.5" customHeight="1" x14ac:dyDescent="0.15">
      <c r="B34" s="116"/>
      <c r="C34" s="117"/>
      <c r="D34" s="118"/>
      <c r="E34" s="119"/>
      <c r="F34" s="120"/>
      <c r="G34" s="120"/>
      <c r="H34" s="120"/>
      <c r="I34" s="120"/>
      <c r="J34" s="120"/>
      <c r="K34" s="120"/>
      <c r="L34" s="120"/>
      <c r="M34" s="120"/>
      <c r="N34" s="120"/>
      <c r="O34" s="120"/>
    </row>
    <row r="35" spans="2:15" x14ac:dyDescent="0.15">
      <c r="D35" s="82" t="str">
        <f t="shared" ref="D35:M35" si="0">F28</f>
        <v>金銭を得ること</v>
      </c>
      <c r="E35" s="82" t="str">
        <f t="shared" si="0"/>
        <v>昇進・昇格すること</v>
      </c>
      <c r="F35" s="82" t="str">
        <f t="shared" si="0"/>
        <v>仕事と家庭の両立</v>
      </c>
      <c r="G35" s="82" t="str">
        <f t="shared" si="0"/>
        <v>難しい仕事に挑戦すること</v>
      </c>
      <c r="H35" s="82" t="str">
        <f t="shared" si="0"/>
        <v>確実に仕事をこなし、信頼を高めること</v>
      </c>
      <c r="I35" s="82" t="str">
        <f t="shared" si="0"/>
        <v>仕事の面白さ</v>
      </c>
      <c r="J35" s="82" t="str">
        <f t="shared" si="0"/>
        <v>自分を成長させること</v>
      </c>
      <c r="K35" s="82" t="str">
        <f t="shared" si="0"/>
        <v>良い人間関係を築くこと</v>
      </c>
      <c r="L35" s="82" t="str">
        <f t="shared" si="0"/>
        <v>人の役に立つこと</v>
      </c>
      <c r="M35" s="82" t="str">
        <f t="shared" si="0"/>
        <v>その他</v>
      </c>
      <c r="N35" s="82" t="s">
        <v>323</v>
      </c>
    </row>
    <row r="36" spans="2:15" x14ac:dyDescent="0.15">
      <c r="C36" t="str">
        <f>C31 &amp; "(n=" &amp; E31 &amp; ")"</f>
        <v>男性・管理職/総合職(n=180)</v>
      </c>
      <c r="D36" s="83">
        <f t="shared" ref="D36:M38" si="1">F31</f>
        <v>39.444444444444443</v>
      </c>
      <c r="E36" s="83">
        <f t="shared" si="1"/>
        <v>41.111111111111107</v>
      </c>
      <c r="F36" s="83">
        <f t="shared" si="1"/>
        <v>40.555555555555557</v>
      </c>
      <c r="G36" s="83">
        <f t="shared" si="1"/>
        <v>32.222222222222221</v>
      </c>
      <c r="H36" s="83">
        <f t="shared" si="1"/>
        <v>38.888888888888893</v>
      </c>
      <c r="I36" s="83">
        <f t="shared" si="1"/>
        <v>25.555555555555554</v>
      </c>
      <c r="J36" s="83">
        <f t="shared" si="1"/>
        <v>14.444444444444443</v>
      </c>
      <c r="K36" s="83">
        <f t="shared" si="1"/>
        <v>12.222222222222221</v>
      </c>
      <c r="L36" s="83">
        <f t="shared" si="1"/>
        <v>0</v>
      </c>
      <c r="M36" s="83">
        <f t="shared" si="1"/>
        <v>0</v>
      </c>
      <c r="N36" s="83">
        <f>SUM(D36:M36)</f>
        <v>244.4444444444444</v>
      </c>
    </row>
    <row r="37" spans="2:15" x14ac:dyDescent="0.15">
      <c r="C37" t="str">
        <f>C32 &amp; "(n=" &amp; E32 &amp; ")"</f>
        <v>女性・管理職/総合職(n=82)</v>
      </c>
      <c r="D37" s="83">
        <f t="shared" si="1"/>
        <v>45.121951219512198</v>
      </c>
      <c r="E37" s="83">
        <f t="shared" si="1"/>
        <v>12.195121951219512</v>
      </c>
      <c r="F37" s="83">
        <f t="shared" si="1"/>
        <v>50</v>
      </c>
      <c r="G37" s="83">
        <f t="shared" si="1"/>
        <v>17.073170731707318</v>
      </c>
      <c r="H37" s="83">
        <f t="shared" si="1"/>
        <v>34.146341463414636</v>
      </c>
      <c r="I37" s="83">
        <f t="shared" si="1"/>
        <v>17.073170731707318</v>
      </c>
      <c r="J37" s="83">
        <f t="shared" si="1"/>
        <v>12.195121951219512</v>
      </c>
      <c r="K37" s="83">
        <f t="shared" si="1"/>
        <v>14.634146341463413</v>
      </c>
      <c r="L37" s="83">
        <f t="shared" si="1"/>
        <v>4.8780487804878048</v>
      </c>
      <c r="M37" s="83">
        <f t="shared" si="1"/>
        <v>0</v>
      </c>
      <c r="N37" s="83">
        <f t="shared" ref="N37:N39" si="2">SUM(D37:M37)</f>
        <v>207.31707317073167</v>
      </c>
    </row>
    <row r="38" spans="2:15" x14ac:dyDescent="0.15">
      <c r="C38" t="str">
        <f>C33 &amp; "(n=" &amp; E33 &amp; ")"</f>
        <v>女性・一般職(n=138)</v>
      </c>
      <c r="D38" s="83">
        <f t="shared" si="1"/>
        <v>45.652173913043477</v>
      </c>
      <c r="E38" s="83">
        <f t="shared" si="1"/>
        <v>5.0724637681159424</v>
      </c>
      <c r="F38" s="83">
        <f t="shared" si="1"/>
        <v>50</v>
      </c>
      <c r="G38" s="83">
        <f t="shared" si="1"/>
        <v>12.318840579710146</v>
      </c>
      <c r="H38" s="83">
        <f t="shared" si="1"/>
        <v>28.260869565217391</v>
      </c>
      <c r="I38" s="83">
        <f t="shared" si="1"/>
        <v>14.492753623188406</v>
      </c>
      <c r="J38" s="83">
        <f t="shared" si="1"/>
        <v>17.391304347826086</v>
      </c>
      <c r="K38" s="83">
        <f t="shared" si="1"/>
        <v>16.666666666666664</v>
      </c>
      <c r="L38" s="83">
        <f t="shared" si="1"/>
        <v>0</v>
      </c>
      <c r="M38" s="83">
        <f t="shared" si="1"/>
        <v>3.6231884057971016</v>
      </c>
      <c r="N38" s="83">
        <f t="shared" si="2"/>
        <v>193.47826086956519</v>
      </c>
    </row>
    <row r="39" spans="2:15" x14ac:dyDescent="0.15">
      <c r="C39" t="str">
        <f>B30 &amp; "(n=" &amp; E30 &amp; ")"</f>
        <v>全体(n=423)</v>
      </c>
      <c r="D39" s="83">
        <f>F30</f>
        <v>43.026004728132392</v>
      </c>
      <c r="E39" s="83">
        <f t="shared" ref="E39:K39" si="3">G30</f>
        <v>22.222222222222221</v>
      </c>
      <c r="F39" s="83">
        <f t="shared" si="3"/>
        <v>45.153664302600468</v>
      </c>
      <c r="G39" s="83">
        <f t="shared" si="3"/>
        <v>21.513002364066196</v>
      </c>
      <c r="H39" s="83">
        <f t="shared" si="3"/>
        <v>33.806146572104019</v>
      </c>
      <c r="I39" s="83">
        <f t="shared" si="3"/>
        <v>19.621749408983451</v>
      </c>
      <c r="J39" s="83">
        <f t="shared" si="3"/>
        <v>15.602836879432624</v>
      </c>
      <c r="K39" s="83">
        <f t="shared" si="3"/>
        <v>13.475177304964539</v>
      </c>
      <c r="L39" s="83">
        <f t="shared" ref="L39" si="4">N30</f>
        <v>0.94562647754137119</v>
      </c>
      <c r="M39" s="83">
        <f t="shared" ref="M39" si="5">O30</f>
        <v>1.1820330969267139</v>
      </c>
      <c r="N39" s="83">
        <f t="shared" si="2"/>
        <v>216.548463356974</v>
      </c>
    </row>
  </sheetData>
  <mergeCells count="2">
    <mergeCell ref="B30:D30"/>
    <mergeCell ref="B31:B33"/>
  </mergeCells>
  <phoneticPr fontId="5"/>
  <conditionalFormatting sqref="C31:C32 F28:O28">
    <cfRule type="cellIs" dxfId="117" priority="3" stopIfTrue="1" operator="equal">
      <formula>"."</formula>
    </cfRule>
  </conditionalFormatting>
  <conditionalFormatting sqref="P28">
    <cfRule type="cellIs" dxfId="116" priority="2" stopIfTrue="1" operator="equal">
      <formula>"."</formula>
    </cfRule>
  </conditionalFormatting>
  <conditionalFormatting sqref="Q28">
    <cfRule type="cellIs" dxfId="115"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9"/>
  <sheetViews>
    <sheetView topLeftCell="A26"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customHeight="1" x14ac:dyDescent="0.15">
      <c r="B8" s="15"/>
      <c r="C8" s="16"/>
      <c r="D8" s="2"/>
      <c r="E8" s="13"/>
      <c r="F8" s="4"/>
      <c r="G8" s="4"/>
      <c r="H8" s="4"/>
      <c r="I8" s="4"/>
      <c r="J8" s="4"/>
      <c r="K8" s="4"/>
      <c r="L8" s="4"/>
      <c r="M8" s="4"/>
      <c r="N8" s="4"/>
      <c r="O8" s="4"/>
    </row>
    <row r="9" spans="2:19" s="1" customFormat="1" ht="15" customHeight="1" x14ac:dyDescent="0.15">
      <c r="B9" s="15"/>
      <c r="C9" s="16"/>
      <c r="D9" s="2"/>
      <c r="E9" s="13"/>
      <c r="F9" s="4"/>
      <c r="G9" s="4"/>
      <c r="H9" s="4"/>
      <c r="I9" s="4"/>
      <c r="J9" s="4"/>
      <c r="K9" s="4"/>
      <c r="L9" s="4"/>
      <c r="M9" s="4"/>
      <c r="N9" s="4"/>
      <c r="O9" s="4"/>
      <c r="R9" s="4"/>
      <c r="S9" s="4"/>
    </row>
    <row r="10" spans="2:19" s="1" customFormat="1" ht="15" customHeight="1" x14ac:dyDescent="0.15">
      <c r="B10" s="15"/>
      <c r="C10" s="16"/>
      <c r="D10" s="2"/>
      <c r="E10" s="13"/>
      <c r="F10" s="4"/>
      <c r="G10" s="4"/>
      <c r="H10" s="4"/>
      <c r="I10" s="4"/>
      <c r="J10" s="4"/>
      <c r="K10" s="4"/>
      <c r="L10" s="4"/>
      <c r="M10" s="4"/>
      <c r="N10" s="4"/>
      <c r="O10" s="4"/>
      <c r="R10" s="3"/>
      <c r="S10" s="3"/>
    </row>
    <row r="11" spans="2:19" s="1" customFormat="1" ht="15"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7"/>
      <c r="E27" s="34"/>
      <c r="F27" s="10"/>
      <c r="G27" s="10"/>
      <c r="H27" s="10"/>
      <c r="I27" s="10"/>
      <c r="J27" s="10"/>
      <c r="K27" s="10"/>
      <c r="L27" s="10"/>
      <c r="M27" s="10"/>
      <c r="N27" s="10"/>
      <c r="O27" s="10"/>
    </row>
    <row r="28" spans="2:19" s="4" customFormat="1" ht="129.94999999999999" customHeight="1" x14ac:dyDescent="0.15">
      <c r="B28" s="20"/>
      <c r="C28" s="20"/>
      <c r="D28" s="47"/>
      <c r="E28" s="21"/>
      <c r="F28" s="22" t="s">
        <v>139</v>
      </c>
      <c r="G28" s="23" t="s">
        <v>140</v>
      </c>
      <c r="H28" s="23" t="s">
        <v>141</v>
      </c>
      <c r="I28" s="23" t="s">
        <v>142</v>
      </c>
      <c r="J28" s="23" t="s">
        <v>143</v>
      </c>
      <c r="K28" s="23" t="s">
        <v>144</v>
      </c>
      <c r="L28" s="23" t="s">
        <v>145</v>
      </c>
      <c r="M28" s="23" t="s">
        <v>146</v>
      </c>
      <c r="N28" s="23" t="s">
        <v>147</v>
      </c>
      <c r="O28" s="24" t="s">
        <v>22</v>
      </c>
      <c r="P28" s="17"/>
      <c r="Q28" s="17"/>
      <c r="R28" s="1"/>
      <c r="S28" s="1"/>
    </row>
    <row r="29" spans="2:19" s="3" customFormat="1" ht="20.100000000000001" customHeight="1" x14ac:dyDescent="0.15">
      <c r="B29" s="20"/>
      <c r="C29" s="20"/>
      <c r="D29" s="47"/>
      <c r="E29" s="11" t="s">
        <v>0</v>
      </c>
      <c r="F29" s="25"/>
      <c r="G29" s="26"/>
      <c r="H29" s="26"/>
      <c r="I29" s="26"/>
      <c r="J29" s="26"/>
      <c r="K29" s="26"/>
      <c r="L29" s="26"/>
      <c r="M29" s="26"/>
      <c r="N29" s="26"/>
      <c r="O29" s="27"/>
      <c r="R29" s="1"/>
      <c r="S29" s="1"/>
    </row>
    <row r="30" spans="2:19" s="1" customFormat="1" ht="22.5" customHeight="1" x14ac:dyDescent="0.15">
      <c r="B30" s="125" t="s">
        <v>10</v>
      </c>
      <c r="C30" s="126"/>
      <c r="D30" s="126"/>
      <c r="E30" s="38">
        <v>423</v>
      </c>
      <c r="F30" s="35">
        <v>43.498817966903076</v>
      </c>
      <c r="G30" s="32">
        <v>21.276595744680851</v>
      </c>
      <c r="H30" s="32">
        <v>44.680851063829785</v>
      </c>
      <c r="I30" s="32">
        <v>19.621749408983451</v>
      </c>
      <c r="J30" s="32">
        <v>32.15130023640662</v>
      </c>
      <c r="K30" s="32">
        <v>17.494089834515368</v>
      </c>
      <c r="L30" s="32">
        <v>19.385342789598109</v>
      </c>
      <c r="M30" s="32">
        <v>21.040189125295509</v>
      </c>
      <c r="N30" s="32">
        <v>4.4917257683215128</v>
      </c>
      <c r="O30" s="33">
        <v>0.2364066193853428</v>
      </c>
      <c r="P30" s="16"/>
      <c r="Q30" s="16"/>
    </row>
    <row r="31" spans="2:19" s="1" customFormat="1" ht="22.5" customHeight="1" x14ac:dyDescent="0.15">
      <c r="B31" s="127" t="s">
        <v>11</v>
      </c>
      <c r="C31" s="43" t="s">
        <v>12</v>
      </c>
      <c r="D31" s="44"/>
      <c r="E31" s="39">
        <v>180</v>
      </c>
      <c r="F31" s="63">
        <v>36.666666666666664</v>
      </c>
      <c r="G31" s="49">
        <v>38.888888888888893</v>
      </c>
      <c r="H31" s="28">
        <v>41.111111111111107</v>
      </c>
      <c r="I31" s="60">
        <v>28.333333333333332</v>
      </c>
      <c r="J31" s="28">
        <v>32.222222222222221</v>
      </c>
      <c r="K31" s="28">
        <v>21.111111111111111</v>
      </c>
      <c r="L31" s="28">
        <v>21.111111111111111</v>
      </c>
      <c r="M31" s="28">
        <v>19.444444444444446</v>
      </c>
      <c r="N31" s="28">
        <v>4.4444444444444446</v>
      </c>
      <c r="O31" s="29">
        <v>0</v>
      </c>
      <c r="P31" s="16"/>
      <c r="Q31" s="16"/>
    </row>
    <row r="32" spans="2:19" s="1" customFormat="1" ht="22.5" customHeight="1" x14ac:dyDescent="0.15">
      <c r="B32" s="128"/>
      <c r="C32" s="41" t="s">
        <v>13</v>
      </c>
      <c r="D32" s="45"/>
      <c r="E32" s="39">
        <v>82</v>
      </c>
      <c r="F32" s="36">
        <v>42.68292682926829</v>
      </c>
      <c r="G32" s="53">
        <v>9.7560975609756095</v>
      </c>
      <c r="H32" s="28">
        <v>48.780487804878049</v>
      </c>
      <c r="I32" s="28">
        <v>15.853658536585366</v>
      </c>
      <c r="J32" s="60">
        <v>41.463414634146339</v>
      </c>
      <c r="K32" s="28">
        <v>14.634146341463413</v>
      </c>
      <c r="L32" s="28">
        <v>15.853658536585366</v>
      </c>
      <c r="M32" s="28">
        <v>20.73170731707317</v>
      </c>
      <c r="N32" s="28">
        <v>7.3170731707317067</v>
      </c>
      <c r="O32" s="29">
        <v>0</v>
      </c>
      <c r="P32" s="16"/>
      <c r="Q32" s="16"/>
    </row>
    <row r="33" spans="2:15" s="1" customFormat="1" ht="22.5" customHeight="1" x14ac:dyDescent="0.15">
      <c r="B33" s="129"/>
      <c r="C33" s="42" t="s">
        <v>14</v>
      </c>
      <c r="D33" s="46"/>
      <c r="E33" s="40">
        <v>138</v>
      </c>
      <c r="F33" s="64">
        <v>52.173913043478258</v>
      </c>
      <c r="G33" s="54">
        <v>5.0724637681159424</v>
      </c>
      <c r="H33" s="30">
        <v>47.826086956521742</v>
      </c>
      <c r="I33" s="48">
        <v>11.594202898550725</v>
      </c>
      <c r="J33" s="48">
        <v>26.811594202898554</v>
      </c>
      <c r="K33" s="30">
        <v>15.217391304347828</v>
      </c>
      <c r="L33" s="30">
        <v>20.289855072463769</v>
      </c>
      <c r="M33" s="30">
        <v>25.362318840579711</v>
      </c>
      <c r="N33" s="30">
        <v>3.6231884057971016</v>
      </c>
      <c r="O33" s="31">
        <v>0.72463768115942029</v>
      </c>
    </row>
    <row r="34" spans="2:15" s="122" customFormat="1" ht="22.5" customHeight="1" x14ac:dyDescent="0.15">
      <c r="B34" s="116"/>
      <c r="C34" s="117"/>
      <c r="D34" s="118"/>
      <c r="E34" s="119"/>
      <c r="F34" s="120"/>
      <c r="G34" s="120"/>
      <c r="H34" s="120"/>
      <c r="I34" s="120"/>
      <c r="J34" s="120"/>
      <c r="K34" s="120"/>
      <c r="L34" s="120"/>
      <c r="M34" s="120"/>
      <c r="N34" s="120"/>
      <c r="O34" s="120"/>
    </row>
    <row r="35" spans="2:15" x14ac:dyDescent="0.15">
      <c r="D35" s="82" t="str">
        <f t="shared" ref="D35:M35" si="0">F28</f>
        <v>金銭を得ること</v>
      </c>
      <c r="E35" s="82" t="str">
        <f t="shared" si="0"/>
        <v>昇進・昇格すること</v>
      </c>
      <c r="F35" s="82" t="str">
        <f t="shared" si="0"/>
        <v>仕事と家庭の両立</v>
      </c>
      <c r="G35" s="82" t="str">
        <f t="shared" si="0"/>
        <v>難しい仕事に挑戦すること</v>
      </c>
      <c r="H35" s="82" t="str">
        <f t="shared" si="0"/>
        <v>確実に仕事をこなし、信頼を高めること</v>
      </c>
      <c r="I35" s="82" t="str">
        <f t="shared" si="0"/>
        <v>仕事の面白さ</v>
      </c>
      <c r="J35" s="82" t="str">
        <f t="shared" si="0"/>
        <v>自分を成長させること</v>
      </c>
      <c r="K35" s="82" t="str">
        <f t="shared" si="0"/>
        <v>良い人間関係を築くこと</v>
      </c>
      <c r="L35" s="82" t="str">
        <f t="shared" si="0"/>
        <v>人の役に立つこと</v>
      </c>
      <c r="M35" s="82" t="str">
        <f t="shared" si="0"/>
        <v>その他</v>
      </c>
      <c r="N35" s="82" t="s">
        <v>323</v>
      </c>
    </row>
    <row r="36" spans="2:15" x14ac:dyDescent="0.15">
      <c r="C36" t="str">
        <f>C31 &amp; "(n=" &amp; E31 &amp; ")"</f>
        <v>男性・管理職/総合職(n=180)</v>
      </c>
      <c r="D36" s="83">
        <f t="shared" ref="D36:M38" si="1">F31</f>
        <v>36.666666666666664</v>
      </c>
      <c r="E36" s="83">
        <f t="shared" si="1"/>
        <v>38.888888888888893</v>
      </c>
      <c r="F36" s="83">
        <f t="shared" si="1"/>
        <v>41.111111111111107</v>
      </c>
      <c r="G36" s="83">
        <f t="shared" si="1"/>
        <v>28.333333333333332</v>
      </c>
      <c r="H36" s="83">
        <f t="shared" si="1"/>
        <v>32.222222222222221</v>
      </c>
      <c r="I36" s="83">
        <f t="shared" si="1"/>
        <v>21.111111111111111</v>
      </c>
      <c r="J36" s="83">
        <f t="shared" si="1"/>
        <v>21.111111111111111</v>
      </c>
      <c r="K36" s="83">
        <f t="shared" si="1"/>
        <v>19.444444444444446</v>
      </c>
      <c r="L36" s="83">
        <f t="shared" si="1"/>
        <v>4.4444444444444446</v>
      </c>
      <c r="M36" s="83">
        <f t="shared" si="1"/>
        <v>0</v>
      </c>
      <c r="N36" s="83">
        <f>SUM(D36:M36)</f>
        <v>243.33333333333337</v>
      </c>
    </row>
    <row r="37" spans="2:15" x14ac:dyDescent="0.15">
      <c r="C37" t="str">
        <f>C32 &amp; "(n=" &amp; E32 &amp; ")"</f>
        <v>女性・管理職/総合職(n=82)</v>
      </c>
      <c r="D37" s="83">
        <f t="shared" si="1"/>
        <v>42.68292682926829</v>
      </c>
      <c r="E37" s="83">
        <f t="shared" si="1"/>
        <v>9.7560975609756095</v>
      </c>
      <c r="F37" s="83">
        <f t="shared" si="1"/>
        <v>48.780487804878049</v>
      </c>
      <c r="G37" s="83">
        <f t="shared" si="1"/>
        <v>15.853658536585366</v>
      </c>
      <c r="H37" s="83">
        <f t="shared" si="1"/>
        <v>41.463414634146339</v>
      </c>
      <c r="I37" s="83">
        <f t="shared" si="1"/>
        <v>14.634146341463413</v>
      </c>
      <c r="J37" s="83">
        <f t="shared" si="1"/>
        <v>15.853658536585366</v>
      </c>
      <c r="K37" s="83">
        <f t="shared" si="1"/>
        <v>20.73170731707317</v>
      </c>
      <c r="L37" s="83">
        <f t="shared" si="1"/>
        <v>7.3170731707317067</v>
      </c>
      <c r="M37" s="83">
        <f t="shared" si="1"/>
        <v>0</v>
      </c>
      <c r="N37" s="83">
        <f t="shared" ref="N37:N39" si="2">SUM(D37:M37)</f>
        <v>217.07317073170728</v>
      </c>
    </row>
    <row r="38" spans="2:15" x14ac:dyDescent="0.15">
      <c r="C38" t="str">
        <f>C33 &amp; "(n=" &amp; E33 &amp; ")"</f>
        <v>女性・一般職(n=138)</v>
      </c>
      <c r="D38" s="83">
        <f t="shared" si="1"/>
        <v>52.173913043478258</v>
      </c>
      <c r="E38" s="83">
        <f t="shared" si="1"/>
        <v>5.0724637681159424</v>
      </c>
      <c r="F38" s="83">
        <f t="shared" si="1"/>
        <v>47.826086956521742</v>
      </c>
      <c r="G38" s="83">
        <f t="shared" si="1"/>
        <v>11.594202898550725</v>
      </c>
      <c r="H38" s="83">
        <f t="shared" si="1"/>
        <v>26.811594202898554</v>
      </c>
      <c r="I38" s="83">
        <f t="shared" si="1"/>
        <v>15.217391304347828</v>
      </c>
      <c r="J38" s="83">
        <f t="shared" si="1"/>
        <v>20.289855072463769</v>
      </c>
      <c r="K38" s="83">
        <f t="shared" si="1"/>
        <v>25.362318840579711</v>
      </c>
      <c r="L38" s="83">
        <f t="shared" si="1"/>
        <v>3.6231884057971016</v>
      </c>
      <c r="M38" s="83">
        <f t="shared" si="1"/>
        <v>0.72463768115942029</v>
      </c>
      <c r="N38" s="83">
        <f t="shared" si="2"/>
        <v>208.69565217391306</v>
      </c>
    </row>
    <row r="39" spans="2:15" x14ac:dyDescent="0.15">
      <c r="C39" t="str">
        <f>B30 &amp; "(n=" &amp; E30 &amp; ")"</f>
        <v>全体(n=423)</v>
      </c>
      <c r="D39" s="83">
        <f>F30</f>
        <v>43.498817966903076</v>
      </c>
      <c r="E39" s="83">
        <f t="shared" ref="E39:K39" si="3">G30</f>
        <v>21.276595744680851</v>
      </c>
      <c r="F39" s="83">
        <f t="shared" si="3"/>
        <v>44.680851063829785</v>
      </c>
      <c r="G39" s="83">
        <f t="shared" si="3"/>
        <v>19.621749408983451</v>
      </c>
      <c r="H39" s="83">
        <f t="shared" si="3"/>
        <v>32.15130023640662</v>
      </c>
      <c r="I39" s="83">
        <f t="shared" si="3"/>
        <v>17.494089834515368</v>
      </c>
      <c r="J39" s="83">
        <f t="shared" si="3"/>
        <v>19.385342789598109</v>
      </c>
      <c r="K39" s="83">
        <f t="shared" si="3"/>
        <v>21.040189125295509</v>
      </c>
      <c r="L39" s="83">
        <f t="shared" ref="L39" si="4">N30</f>
        <v>4.4917257683215128</v>
      </c>
      <c r="M39" s="83">
        <f t="shared" ref="M39" si="5">O30</f>
        <v>0.2364066193853428</v>
      </c>
      <c r="N39" s="83">
        <f t="shared" si="2"/>
        <v>223.87706855791961</v>
      </c>
    </row>
  </sheetData>
  <mergeCells count="2">
    <mergeCell ref="B30:D30"/>
    <mergeCell ref="B31:B33"/>
  </mergeCells>
  <phoneticPr fontId="5"/>
  <conditionalFormatting sqref="C31:C32 F28:O28">
    <cfRule type="cellIs" dxfId="114" priority="3" stopIfTrue="1" operator="equal">
      <formula>"."</formula>
    </cfRule>
  </conditionalFormatting>
  <conditionalFormatting sqref="P28">
    <cfRule type="cellIs" dxfId="113" priority="2" stopIfTrue="1" operator="equal">
      <formula>"."</formula>
    </cfRule>
  </conditionalFormatting>
  <conditionalFormatting sqref="Q28">
    <cfRule type="cellIs" dxfId="112"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9"/>
  <sheetViews>
    <sheetView topLeftCell="A28"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customHeight="1" x14ac:dyDescent="0.15">
      <c r="B8" s="15"/>
      <c r="C8" s="16"/>
      <c r="D8" s="2"/>
      <c r="E8" s="13"/>
      <c r="F8" s="4"/>
      <c r="G8" s="4"/>
      <c r="H8" s="4"/>
      <c r="I8" s="4"/>
      <c r="J8" s="4"/>
      <c r="K8" s="4"/>
      <c r="L8" s="4"/>
      <c r="M8" s="4"/>
      <c r="N8" s="4"/>
      <c r="O8" s="4"/>
    </row>
    <row r="9" spans="2:19" s="1" customFormat="1" ht="15" customHeight="1" x14ac:dyDescent="0.15">
      <c r="B9" s="15"/>
      <c r="C9" s="16"/>
      <c r="D9" s="2"/>
      <c r="E9" s="13"/>
      <c r="F9" s="4"/>
      <c r="G9" s="4"/>
      <c r="H9" s="4"/>
      <c r="I9" s="4"/>
      <c r="J9" s="4"/>
      <c r="K9" s="4"/>
      <c r="L9" s="4"/>
      <c r="M9" s="4"/>
      <c r="N9" s="4"/>
      <c r="O9" s="4"/>
      <c r="R9" s="4"/>
      <c r="S9" s="4"/>
    </row>
    <row r="10" spans="2:19" s="1" customFormat="1" ht="15" customHeight="1" x14ac:dyDescent="0.15">
      <c r="B10" s="15"/>
      <c r="C10" s="16"/>
      <c r="D10" s="2"/>
      <c r="E10" s="13"/>
      <c r="F10" s="4"/>
      <c r="G10" s="4"/>
      <c r="H10" s="4"/>
      <c r="I10" s="4"/>
      <c r="J10" s="4"/>
      <c r="K10" s="4"/>
      <c r="L10" s="4"/>
      <c r="M10" s="4"/>
      <c r="N10" s="4"/>
      <c r="O10" s="4"/>
      <c r="R10" s="3"/>
      <c r="S10" s="3"/>
    </row>
    <row r="11" spans="2:19" s="1" customFormat="1" ht="15"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7"/>
      <c r="E27" s="34"/>
      <c r="F27" s="10"/>
      <c r="G27" s="10"/>
      <c r="H27" s="10"/>
      <c r="I27" s="10"/>
      <c r="J27" s="10"/>
      <c r="K27" s="10"/>
      <c r="L27" s="10"/>
      <c r="M27" s="10"/>
      <c r="N27" s="10"/>
      <c r="O27" s="10"/>
    </row>
    <row r="28" spans="2:19" s="4" customFormat="1" ht="129.94999999999999" customHeight="1" x14ac:dyDescent="0.15">
      <c r="B28" s="20"/>
      <c r="C28" s="20"/>
      <c r="D28" s="47"/>
      <c r="E28" s="21"/>
      <c r="F28" s="22" t="s">
        <v>139</v>
      </c>
      <c r="G28" s="23" t="s">
        <v>140</v>
      </c>
      <c r="H28" s="23" t="s">
        <v>141</v>
      </c>
      <c r="I28" s="23" t="s">
        <v>142</v>
      </c>
      <c r="J28" s="23" t="s">
        <v>143</v>
      </c>
      <c r="K28" s="23" t="s">
        <v>144</v>
      </c>
      <c r="L28" s="23" t="s">
        <v>145</v>
      </c>
      <c r="M28" s="23" t="s">
        <v>146</v>
      </c>
      <c r="N28" s="23" t="s">
        <v>147</v>
      </c>
      <c r="O28" s="24" t="s">
        <v>22</v>
      </c>
      <c r="P28" s="17"/>
      <c r="Q28" s="17"/>
      <c r="R28" s="1"/>
      <c r="S28" s="1"/>
    </row>
    <row r="29" spans="2:19" s="3" customFormat="1" ht="20.100000000000001" customHeight="1" x14ac:dyDescent="0.15">
      <c r="B29" s="20"/>
      <c r="C29" s="20"/>
      <c r="D29" s="47"/>
      <c r="E29" s="11" t="s">
        <v>0</v>
      </c>
      <c r="F29" s="25"/>
      <c r="G29" s="26"/>
      <c r="H29" s="26"/>
      <c r="I29" s="26"/>
      <c r="J29" s="26"/>
      <c r="K29" s="26"/>
      <c r="L29" s="26"/>
      <c r="M29" s="26"/>
      <c r="N29" s="26"/>
      <c r="O29" s="27"/>
      <c r="R29" s="1"/>
      <c r="S29" s="1"/>
    </row>
    <row r="30" spans="2:19" s="1" customFormat="1" ht="22.5" customHeight="1" x14ac:dyDescent="0.15">
      <c r="B30" s="125" t="s">
        <v>10</v>
      </c>
      <c r="C30" s="126"/>
      <c r="D30" s="126"/>
      <c r="E30" s="38">
        <v>423</v>
      </c>
      <c r="F30" s="35">
        <v>44.444444444444443</v>
      </c>
      <c r="G30" s="32">
        <v>6.1465721040189125</v>
      </c>
      <c r="H30" s="32">
        <v>38.534278959810877</v>
      </c>
      <c r="I30" s="32">
        <v>12.76595744680851</v>
      </c>
      <c r="J30" s="32">
        <v>38.534278959810877</v>
      </c>
      <c r="K30" s="32">
        <v>16.548463356973993</v>
      </c>
      <c r="L30" s="32">
        <v>13.947990543735225</v>
      </c>
      <c r="M30" s="32">
        <v>32.860520094562645</v>
      </c>
      <c r="N30" s="32">
        <v>13.475177304964539</v>
      </c>
      <c r="O30" s="33">
        <v>0.4728132387706856</v>
      </c>
      <c r="P30" s="16"/>
      <c r="Q30" s="16"/>
    </row>
    <row r="31" spans="2:19" s="1" customFormat="1" ht="22.5" customHeight="1" x14ac:dyDescent="0.15">
      <c r="B31" s="127" t="s">
        <v>11</v>
      </c>
      <c r="C31" s="43" t="s">
        <v>12</v>
      </c>
      <c r="D31" s="44"/>
      <c r="E31" s="39">
        <v>180</v>
      </c>
      <c r="F31" s="63">
        <v>35</v>
      </c>
      <c r="G31" s="28">
        <v>10.555555555555555</v>
      </c>
      <c r="H31" s="28">
        <v>33.888888888888893</v>
      </c>
      <c r="I31" s="28">
        <v>15</v>
      </c>
      <c r="J31" s="28">
        <v>42.222222222222221</v>
      </c>
      <c r="K31" s="28">
        <v>16.666666666666664</v>
      </c>
      <c r="L31" s="28">
        <v>17.222222222222221</v>
      </c>
      <c r="M31" s="28">
        <v>37.222222222222221</v>
      </c>
      <c r="N31" s="28">
        <v>18.333333333333332</v>
      </c>
      <c r="O31" s="29">
        <v>1.1111111111111112</v>
      </c>
      <c r="P31" s="16"/>
      <c r="Q31" s="16"/>
    </row>
    <row r="32" spans="2:19" s="1" customFormat="1" ht="22.5" customHeight="1" x14ac:dyDescent="0.15">
      <c r="B32" s="128"/>
      <c r="C32" s="41" t="s">
        <v>13</v>
      </c>
      <c r="D32" s="45"/>
      <c r="E32" s="39">
        <v>82</v>
      </c>
      <c r="F32" s="51">
        <v>50</v>
      </c>
      <c r="G32" s="28">
        <v>3.6585365853658534</v>
      </c>
      <c r="H32" s="28">
        <v>39.024390243902438</v>
      </c>
      <c r="I32" s="28">
        <v>13.414634146341465</v>
      </c>
      <c r="J32" s="28">
        <v>40.243902439024396</v>
      </c>
      <c r="K32" s="28">
        <v>18.292682926829269</v>
      </c>
      <c r="L32" s="28">
        <v>12.195121951219512</v>
      </c>
      <c r="M32" s="28">
        <v>31.707317073170731</v>
      </c>
      <c r="N32" s="28">
        <v>13.414634146341465</v>
      </c>
      <c r="O32" s="29">
        <v>0</v>
      </c>
      <c r="P32" s="16"/>
      <c r="Q32" s="16"/>
    </row>
    <row r="33" spans="2:15" s="1" customFormat="1" ht="22.5" customHeight="1" x14ac:dyDescent="0.15">
      <c r="B33" s="129"/>
      <c r="C33" s="42" t="s">
        <v>14</v>
      </c>
      <c r="D33" s="46"/>
      <c r="E33" s="40">
        <v>138</v>
      </c>
      <c r="F33" s="64">
        <v>54.347826086956516</v>
      </c>
      <c r="G33" s="30">
        <v>2.1739130434782608</v>
      </c>
      <c r="H33" s="30">
        <v>43.478260869565219</v>
      </c>
      <c r="I33" s="30">
        <v>9.4202898550724647</v>
      </c>
      <c r="J33" s="48">
        <v>31.884057971014489</v>
      </c>
      <c r="K33" s="30">
        <v>15.942028985507244</v>
      </c>
      <c r="L33" s="30">
        <v>11.594202898550725</v>
      </c>
      <c r="M33" s="30">
        <v>30.434782608695656</v>
      </c>
      <c r="N33" s="30">
        <v>9.4202898550724647</v>
      </c>
      <c r="O33" s="31">
        <v>0</v>
      </c>
    </row>
    <row r="34" spans="2:15" s="122" customFormat="1" ht="22.5" customHeight="1" x14ac:dyDescent="0.15">
      <c r="B34" s="116"/>
      <c r="C34" s="117"/>
      <c r="D34" s="118"/>
      <c r="E34" s="119"/>
      <c r="F34" s="120"/>
      <c r="G34" s="120"/>
      <c r="H34" s="120"/>
      <c r="I34" s="120"/>
      <c r="J34" s="120"/>
      <c r="K34" s="120"/>
      <c r="L34" s="120"/>
      <c r="M34" s="120"/>
      <c r="N34" s="120"/>
      <c r="O34" s="120"/>
    </row>
    <row r="35" spans="2:15" x14ac:dyDescent="0.15">
      <c r="D35" s="82" t="str">
        <f t="shared" ref="D35:M35" si="0">F28</f>
        <v>金銭を得ること</v>
      </c>
      <c r="E35" s="82" t="str">
        <f t="shared" si="0"/>
        <v>昇進・昇格すること</v>
      </c>
      <c r="F35" s="82" t="str">
        <f t="shared" si="0"/>
        <v>仕事と家庭の両立</v>
      </c>
      <c r="G35" s="82" t="str">
        <f t="shared" si="0"/>
        <v>難しい仕事に挑戦すること</v>
      </c>
      <c r="H35" s="82" t="str">
        <f t="shared" si="0"/>
        <v>確実に仕事をこなし、信頼を高めること</v>
      </c>
      <c r="I35" s="82" t="str">
        <f t="shared" si="0"/>
        <v>仕事の面白さ</v>
      </c>
      <c r="J35" s="82" t="str">
        <f t="shared" si="0"/>
        <v>自分を成長させること</v>
      </c>
      <c r="K35" s="82" t="str">
        <f t="shared" si="0"/>
        <v>良い人間関係を築くこと</v>
      </c>
      <c r="L35" s="82" t="str">
        <f t="shared" si="0"/>
        <v>人の役に立つこと</v>
      </c>
      <c r="M35" s="82" t="str">
        <f t="shared" si="0"/>
        <v>その他</v>
      </c>
      <c r="N35" s="82" t="s">
        <v>323</v>
      </c>
    </row>
    <row r="36" spans="2:15" x14ac:dyDescent="0.15">
      <c r="C36" t="str">
        <f>C31 &amp; "(n=" &amp; E31 &amp; ")"</f>
        <v>男性・管理職/総合職(n=180)</v>
      </c>
      <c r="D36" s="83">
        <f t="shared" ref="D36:M38" si="1">F31</f>
        <v>35</v>
      </c>
      <c r="E36" s="83">
        <f t="shared" si="1"/>
        <v>10.555555555555555</v>
      </c>
      <c r="F36" s="83">
        <f t="shared" si="1"/>
        <v>33.888888888888893</v>
      </c>
      <c r="G36" s="83">
        <f t="shared" si="1"/>
        <v>15</v>
      </c>
      <c r="H36" s="83">
        <f t="shared" si="1"/>
        <v>42.222222222222221</v>
      </c>
      <c r="I36" s="83">
        <f t="shared" si="1"/>
        <v>16.666666666666664</v>
      </c>
      <c r="J36" s="83">
        <f t="shared" si="1"/>
        <v>17.222222222222221</v>
      </c>
      <c r="K36" s="83">
        <f t="shared" si="1"/>
        <v>37.222222222222221</v>
      </c>
      <c r="L36" s="83">
        <f t="shared" si="1"/>
        <v>18.333333333333332</v>
      </c>
      <c r="M36" s="83">
        <f t="shared" si="1"/>
        <v>1.1111111111111112</v>
      </c>
      <c r="N36" s="83">
        <f>SUM(D36:M36)</f>
        <v>227.22222222222226</v>
      </c>
    </row>
    <row r="37" spans="2:15" x14ac:dyDescent="0.15">
      <c r="C37" t="str">
        <f>C32 &amp; "(n=" &amp; E32 &amp; ")"</f>
        <v>女性・管理職/総合職(n=82)</v>
      </c>
      <c r="D37" s="83">
        <f t="shared" si="1"/>
        <v>50</v>
      </c>
      <c r="E37" s="83">
        <f t="shared" si="1"/>
        <v>3.6585365853658534</v>
      </c>
      <c r="F37" s="83">
        <f t="shared" si="1"/>
        <v>39.024390243902438</v>
      </c>
      <c r="G37" s="83">
        <f t="shared" si="1"/>
        <v>13.414634146341465</v>
      </c>
      <c r="H37" s="83">
        <f t="shared" si="1"/>
        <v>40.243902439024396</v>
      </c>
      <c r="I37" s="83">
        <f t="shared" si="1"/>
        <v>18.292682926829269</v>
      </c>
      <c r="J37" s="83">
        <f t="shared" si="1"/>
        <v>12.195121951219512</v>
      </c>
      <c r="K37" s="83">
        <f t="shared" si="1"/>
        <v>31.707317073170731</v>
      </c>
      <c r="L37" s="83">
        <f t="shared" si="1"/>
        <v>13.414634146341465</v>
      </c>
      <c r="M37" s="83">
        <f t="shared" si="1"/>
        <v>0</v>
      </c>
      <c r="N37" s="83">
        <f t="shared" ref="N37:N39" si="2">SUM(D37:M37)</f>
        <v>221.95121951219514</v>
      </c>
    </row>
    <row r="38" spans="2:15" x14ac:dyDescent="0.15">
      <c r="C38" t="str">
        <f>C33 &amp; "(n=" &amp; E33 &amp; ")"</f>
        <v>女性・一般職(n=138)</v>
      </c>
      <c r="D38" s="83">
        <f t="shared" si="1"/>
        <v>54.347826086956516</v>
      </c>
      <c r="E38" s="83">
        <f t="shared" si="1"/>
        <v>2.1739130434782608</v>
      </c>
      <c r="F38" s="83">
        <f t="shared" si="1"/>
        <v>43.478260869565219</v>
      </c>
      <c r="G38" s="83">
        <f t="shared" si="1"/>
        <v>9.4202898550724647</v>
      </c>
      <c r="H38" s="83">
        <f t="shared" si="1"/>
        <v>31.884057971014489</v>
      </c>
      <c r="I38" s="83">
        <f t="shared" si="1"/>
        <v>15.942028985507244</v>
      </c>
      <c r="J38" s="83">
        <f t="shared" si="1"/>
        <v>11.594202898550725</v>
      </c>
      <c r="K38" s="83">
        <f t="shared" si="1"/>
        <v>30.434782608695656</v>
      </c>
      <c r="L38" s="83">
        <f t="shared" si="1"/>
        <v>9.4202898550724647</v>
      </c>
      <c r="M38" s="83">
        <f t="shared" si="1"/>
        <v>0</v>
      </c>
      <c r="N38" s="83">
        <f t="shared" si="2"/>
        <v>208.69565217391306</v>
      </c>
    </row>
    <row r="39" spans="2:15" x14ac:dyDescent="0.15">
      <c r="C39" t="str">
        <f>B30 &amp; "(n=" &amp; E30 &amp; ")"</f>
        <v>全体(n=423)</v>
      </c>
      <c r="D39" s="83">
        <f>F30</f>
        <v>44.444444444444443</v>
      </c>
      <c r="E39" s="83">
        <f t="shared" ref="E39:K39" si="3">G30</f>
        <v>6.1465721040189125</v>
      </c>
      <c r="F39" s="83">
        <f t="shared" si="3"/>
        <v>38.534278959810877</v>
      </c>
      <c r="G39" s="83">
        <f t="shared" si="3"/>
        <v>12.76595744680851</v>
      </c>
      <c r="H39" s="83">
        <f t="shared" si="3"/>
        <v>38.534278959810877</v>
      </c>
      <c r="I39" s="83">
        <f t="shared" si="3"/>
        <v>16.548463356973993</v>
      </c>
      <c r="J39" s="83">
        <f t="shared" si="3"/>
        <v>13.947990543735225</v>
      </c>
      <c r="K39" s="83">
        <f t="shared" si="3"/>
        <v>32.860520094562645</v>
      </c>
      <c r="L39" s="83">
        <f t="shared" ref="L39" si="4">N30</f>
        <v>13.475177304964539</v>
      </c>
      <c r="M39" s="83">
        <f t="shared" ref="M39" si="5">O30</f>
        <v>0.4728132387706856</v>
      </c>
      <c r="N39" s="83">
        <f t="shared" si="2"/>
        <v>217.73049645390071</v>
      </c>
    </row>
  </sheetData>
  <mergeCells count="2">
    <mergeCell ref="B30:D30"/>
    <mergeCell ref="B31:B33"/>
  </mergeCells>
  <phoneticPr fontId="5"/>
  <conditionalFormatting sqref="C31:C32 F28:O28">
    <cfRule type="cellIs" dxfId="111" priority="3" stopIfTrue="1" operator="equal">
      <formula>"."</formula>
    </cfRule>
  </conditionalFormatting>
  <conditionalFormatting sqref="P28">
    <cfRule type="cellIs" dxfId="110" priority="2" stopIfTrue="1" operator="equal">
      <formula>"."</formula>
    </cfRule>
  </conditionalFormatting>
  <conditionalFormatting sqref="Q28">
    <cfRule type="cellIs" dxfId="109"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1"/>
  <sheetViews>
    <sheetView topLeftCell="A27"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0"/>
      <c r="C27" s="20"/>
      <c r="D27" s="47"/>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0"/>
      <c r="C28" s="20"/>
      <c r="D28" s="47"/>
      <c r="E28" s="21"/>
      <c r="F28" s="22" t="s">
        <v>24</v>
      </c>
      <c r="G28" s="23" t="s">
        <v>25</v>
      </c>
      <c r="H28" s="23" t="s">
        <v>26</v>
      </c>
      <c r="I28" s="23" t="s">
        <v>27</v>
      </c>
      <c r="J28" s="24" t="s">
        <v>22</v>
      </c>
      <c r="K28" s="17"/>
      <c r="L28" s="17"/>
      <c r="M28" s="1"/>
      <c r="N28" s="9"/>
      <c r="O28" s="9"/>
      <c r="P28" s="9"/>
      <c r="AA28" s="17"/>
      <c r="AB28" s="17"/>
      <c r="AC28" s="17"/>
      <c r="AD28" s="17"/>
      <c r="AE28" s="17"/>
      <c r="AF28" s="17"/>
    </row>
    <row r="29" spans="2:124" s="3" customFormat="1" ht="20.100000000000001" customHeight="1" x14ac:dyDescent="0.15">
      <c r="B29" s="20"/>
      <c r="C29" s="20"/>
      <c r="D29" s="47"/>
      <c r="E29" s="11" t="s">
        <v>0</v>
      </c>
      <c r="F29" s="25"/>
      <c r="G29" s="26"/>
      <c r="H29" s="26"/>
      <c r="I29" s="26"/>
      <c r="J29" s="27"/>
      <c r="K29" s="18"/>
      <c r="L29" s="18"/>
      <c r="M29" s="1"/>
      <c r="Q29" s="72" t="s">
        <v>0</v>
      </c>
      <c r="Y29" s="12"/>
      <c r="Z29" s="4"/>
      <c r="AA29" s="14" t="s">
        <v>1</v>
      </c>
      <c r="AB29" s="18"/>
      <c r="AC29" s="18"/>
      <c r="AD29" s="18"/>
      <c r="AE29" s="18"/>
      <c r="AF29" s="18"/>
    </row>
    <row r="30" spans="2:124" s="1" customFormat="1" ht="22.5" customHeight="1" x14ac:dyDescent="0.15">
      <c r="B30" s="125" t="s">
        <v>10</v>
      </c>
      <c r="C30" s="126"/>
      <c r="D30" s="126"/>
      <c r="E30" s="38">
        <v>423</v>
      </c>
      <c r="F30" s="35">
        <v>26.713947990543733</v>
      </c>
      <c r="G30" s="32">
        <v>39.00709219858156</v>
      </c>
      <c r="H30" s="32">
        <v>1.8912529550827424</v>
      </c>
      <c r="I30" s="32">
        <v>27.895981087470449</v>
      </c>
      <c r="J30" s="33">
        <v>4.4917257683215128</v>
      </c>
      <c r="K30" s="19"/>
      <c r="L30" s="19"/>
      <c r="N30" s="125" t="s">
        <v>10</v>
      </c>
      <c r="O30" s="126"/>
      <c r="P30" s="126"/>
      <c r="Q30" s="38">
        <f t="shared" ref="Q30:Q33" si="0">IF(LEN(E30)=0,"",E30)</f>
        <v>423</v>
      </c>
      <c r="R30" s="78"/>
      <c r="S30" s="79"/>
      <c r="T30" s="79"/>
      <c r="U30" s="79"/>
      <c r="V30" s="79"/>
      <c r="W30" s="79"/>
      <c r="X30" s="79"/>
      <c r="Y30" s="79"/>
      <c r="Z30" s="80"/>
      <c r="AA30" s="81"/>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127" t="s">
        <v>11</v>
      </c>
      <c r="C31" s="43" t="s">
        <v>12</v>
      </c>
      <c r="D31" s="44"/>
      <c r="E31" s="39">
        <v>180</v>
      </c>
      <c r="F31" s="51">
        <v>33.888888888888893</v>
      </c>
      <c r="G31" s="49">
        <v>51.111111111111107</v>
      </c>
      <c r="H31" s="28">
        <v>0.55555555555555558</v>
      </c>
      <c r="I31" s="53">
        <v>6.666666666666667</v>
      </c>
      <c r="J31" s="29">
        <v>7.7777777777777777</v>
      </c>
      <c r="K31" s="19"/>
      <c r="L31" s="19"/>
      <c r="M31" s="4"/>
      <c r="N31" s="127" t="s">
        <v>11</v>
      </c>
      <c r="O31" s="43" t="s">
        <v>12</v>
      </c>
      <c r="P31" s="44"/>
      <c r="Q31" s="39">
        <f t="shared" si="0"/>
        <v>180</v>
      </c>
      <c r="R31" s="73"/>
      <c r="S31" s="7"/>
      <c r="T31" s="7"/>
      <c r="U31" s="7"/>
      <c r="V31" s="7"/>
      <c r="W31" s="7"/>
      <c r="X31" s="7"/>
      <c r="Y31" s="7"/>
      <c r="Z31" s="4"/>
      <c r="AA31" s="74"/>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128"/>
      <c r="C32" s="41" t="s">
        <v>13</v>
      </c>
      <c r="D32" s="45"/>
      <c r="E32" s="39">
        <v>82</v>
      </c>
      <c r="F32" s="51">
        <v>34.146341463414636</v>
      </c>
      <c r="G32" s="53">
        <v>23.170731707317074</v>
      </c>
      <c r="H32" s="28">
        <v>1.2195121951219512</v>
      </c>
      <c r="I32" s="49">
        <v>40.243902439024396</v>
      </c>
      <c r="J32" s="29">
        <v>1.2195121951219512</v>
      </c>
      <c r="K32" s="19"/>
      <c r="L32" s="19"/>
      <c r="M32" s="4"/>
      <c r="N32" s="128"/>
      <c r="O32" s="41" t="s">
        <v>13</v>
      </c>
      <c r="P32" s="45"/>
      <c r="Q32" s="39">
        <f t="shared" si="0"/>
        <v>82</v>
      </c>
      <c r="R32" s="73"/>
      <c r="S32" s="7"/>
      <c r="T32" s="7"/>
      <c r="U32" s="7"/>
      <c r="V32" s="7"/>
      <c r="W32" s="7"/>
      <c r="X32" s="7"/>
      <c r="Y32" s="7"/>
      <c r="Z32" s="4"/>
      <c r="AA32" s="74"/>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2:124" s="1" customFormat="1" ht="22.5" customHeight="1" x14ac:dyDescent="0.15">
      <c r="B33" s="129"/>
      <c r="C33" s="42" t="s">
        <v>14</v>
      </c>
      <c r="D33" s="46"/>
      <c r="E33" s="40">
        <v>138</v>
      </c>
      <c r="F33" s="52">
        <v>15.942028985507244</v>
      </c>
      <c r="G33" s="54">
        <v>25.362318840579711</v>
      </c>
      <c r="H33" s="30">
        <v>3.6231884057971016</v>
      </c>
      <c r="I33" s="50">
        <v>52.89855072463768</v>
      </c>
      <c r="J33" s="31">
        <v>2.1739130434782608</v>
      </c>
      <c r="K33" s="4"/>
      <c r="L33" s="4"/>
      <c r="N33" s="129"/>
      <c r="O33" s="42" t="s">
        <v>14</v>
      </c>
      <c r="P33" s="46"/>
      <c r="Q33" s="40">
        <f t="shared" si="0"/>
        <v>138</v>
      </c>
      <c r="R33" s="75"/>
      <c r="S33" s="76"/>
      <c r="T33" s="76"/>
      <c r="U33" s="76"/>
      <c r="V33" s="76"/>
      <c r="W33" s="76"/>
      <c r="X33" s="76"/>
      <c r="Y33" s="76"/>
      <c r="Z33" s="76"/>
      <c r="AA33" s="77"/>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row>
    <row r="34" spans="2:124" s="122" customFormat="1" ht="22.5" customHeight="1" x14ac:dyDescent="0.15">
      <c r="B34" s="116"/>
      <c r="C34" s="117"/>
      <c r="D34" s="118"/>
      <c r="E34" s="119"/>
      <c r="F34" s="120"/>
      <c r="G34" s="120"/>
      <c r="H34" s="120"/>
      <c r="I34" s="120"/>
      <c r="J34" s="120"/>
      <c r="K34" s="121"/>
      <c r="L34" s="121"/>
      <c r="N34" s="116"/>
      <c r="O34" s="117"/>
      <c r="P34" s="118"/>
      <c r="Q34" s="119"/>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row>
    <row r="35" spans="2:124" ht="22.5" customHeight="1" x14ac:dyDescent="0.15">
      <c r="D35" s="82" t="str">
        <f>F28</f>
        <v>正社員</v>
      </c>
      <c r="E35" s="82" t="str">
        <f>G28</f>
        <v>契約社員</v>
      </c>
      <c r="F35" s="82" t="str">
        <f>H28</f>
        <v>派遣社員</v>
      </c>
      <c r="G35" s="82" t="str">
        <f>I28</f>
        <v>パート、アルバイト</v>
      </c>
      <c r="H35" s="82" t="str">
        <f>J28</f>
        <v>その他</v>
      </c>
      <c r="I35" s="82" t="s">
        <v>323</v>
      </c>
      <c r="J35" s="82"/>
      <c r="K35" s="82"/>
    </row>
    <row r="36" spans="2:124" ht="22.5" customHeight="1" x14ac:dyDescent="0.15">
      <c r="C36" t="str">
        <f>C31 &amp; "(n=" &amp; E31 &amp; ")"</f>
        <v>男性・管理職/総合職(n=180)</v>
      </c>
      <c r="D36" s="83">
        <f t="shared" ref="D36:H38" si="1">F31</f>
        <v>33.888888888888893</v>
      </c>
      <c r="E36" s="83">
        <f t="shared" si="1"/>
        <v>51.111111111111107</v>
      </c>
      <c r="F36" s="83">
        <f t="shared" si="1"/>
        <v>0.55555555555555558</v>
      </c>
      <c r="G36" s="83">
        <f t="shared" si="1"/>
        <v>6.666666666666667</v>
      </c>
      <c r="H36" s="83">
        <f t="shared" si="1"/>
        <v>7.7777777777777777</v>
      </c>
      <c r="I36" s="83">
        <f>SUM(D36:H36)</f>
        <v>100</v>
      </c>
      <c r="J36" s="83"/>
      <c r="K36" s="83"/>
    </row>
    <row r="37" spans="2:124" ht="22.5" customHeight="1" x14ac:dyDescent="0.15">
      <c r="C37" t="str">
        <f>C32 &amp; "(n=" &amp; E32 &amp; ")"</f>
        <v>女性・管理職/総合職(n=82)</v>
      </c>
      <c r="D37" s="83">
        <f t="shared" si="1"/>
        <v>34.146341463414636</v>
      </c>
      <c r="E37" s="83">
        <f t="shared" si="1"/>
        <v>23.170731707317074</v>
      </c>
      <c r="F37" s="83">
        <f t="shared" si="1"/>
        <v>1.2195121951219512</v>
      </c>
      <c r="G37" s="83">
        <f t="shared" si="1"/>
        <v>40.243902439024396</v>
      </c>
      <c r="H37" s="83">
        <f t="shared" si="1"/>
        <v>1.2195121951219512</v>
      </c>
      <c r="I37" s="83">
        <f t="shared" ref="I37:I39" si="2">SUM(D37:H37)</f>
        <v>100</v>
      </c>
      <c r="J37" s="83"/>
      <c r="K37" s="83"/>
    </row>
    <row r="38" spans="2:124" ht="22.5" customHeight="1" x14ac:dyDescent="0.15">
      <c r="C38" t="str">
        <f>C33 &amp; "(n=" &amp; E33 &amp; ")"</f>
        <v>女性・一般職(n=138)</v>
      </c>
      <c r="D38" s="83">
        <f t="shared" si="1"/>
        <v>15.942028985507244</v>
      </c>
      <c r="E38" s="83">
        <f t="shared" si="1"/>
        <v>25.362318840579711</v>
      </c>
      <c r="F38" s="83">
        <f t="shared" si="1"/>
        <v>3.6231884057971016</v>
      </c>
      <c r="G38" s="83">
        <f t="shared" si="1"/>
        <v>52.89855072463768</v>
      </c>
      <c r="H38" s="83">
        <f t="shared" si="1"/>
        <v>2.1739130434782608</v>
      </c>
      <c r="I38" s="83">
        <f t="shared" si="2"/>
        <v>100</v>
      </c>
      <c r="J38" s="83"/>
      <c r="K38" s="83"/>
    </row>
    <row r="39" spans="2:124" ht="22.5" customHeight="1" x14ac:dyDescent="0.15">
      <c r="C39" t="str">
        <f>B30 &amp; "(n=" &amp; E30 &amp; ")"</f>
        <v>全体(n=423)</v>
      </c>
      <c r="D39" s="83">
        <f>F30</f>
        <v>26.713947990543733</v>
      </c>
      <c r="E39" s="83">
        <f t="shared" ref="E39:H39" si="3">G30</f>
        <v>39.00709219858156</v>
      </c>
      <c r="F39" s="83">
        <f t="shared" si="3"/>
        <v>1.8912529550827424</v>
      </c>
      <c r="G39" s="83">
        <f t="shared" si="3"/>
        <v>27.895981087470449</v>
      </c>
      <c r="H39" s="83">
        <f t="shared" si="3"/>
        <v>4.4917257683215128</v>
      </c>
      <c r="I39" s="83">
        <f t="shared" si="2"/>
        <v>100</v>
      </c>
      <c r="J39" s="83"/>
      <c r="K39" s="83"/>
    </row>
    <row r="40" spans="2:124" ht="22.5" customHeight="1" x14ac:dyDescent="0.15"/>
    <row r="41" spans="2:124" ht="22.5" customHeight="1" x14ac:dyDescent="0.15"/>
    <row r="42" spans="2:124" ht="22.5" customHeight="1" x14ac:dyDescent="0.15"/>
    <row r="43" spans="2:124" ht="22.5" customHeight="1" x14ac:dyDescent="0.15"/>
    <row r="44" spans="2:124" ht="22.5" customHeight="1" x14ac:dyDescent="0.15"/>
    <row r="45" spans="2:124" ht="22.5" customHeight="1" x14ac:dyDescent="0.15"/>
    <row r="46" spans="2:124" ht="22.5" customHeight="1" x14ac:dyDescent="0.15"/>
    <row r="47" spans="2:124" ht="22.5" customHeight="1" x14ac:dyDescent="0.15"/>
    <row r="48" spans="2:124" ht="22.5" customHeight="1" x14ac:dyDescent="0.15"/>
    <row r="49" ht="22.5" customHeight="1" x14ac:dyDescent="0.15"/>
    <row r="50" ht="22.5" customHeight="1" x14ac:dyDescent="0.15"/>
    <row r="51" ht="22.5" customHeight="1" x14ac:dyDescent="0.15"/>
  </sheetData>
  <mergeCells count="4">
    <mergeCell ref="B30:D30"/>
    <mergeCell ref="B31:B33"/>
    <mergeCell ref="N30:P30"/>
    <mergeCell ref="N31:N33"/>
  </mergeCells>
  <phoneticPr fontId="5"/>
  <conditionalFormatting sqref="AA28:AF28 C31:C32 F28:L28">
    <cfRule type="cellIs" dxfId="187" priority="2" stopIfTrue="1" operator="equal">
      <formula>"."</formula>
    </cfRule>
  </conditionalFormatting>
  <conditionalFormatting sqref="O31:O32">
    <cfRule type="cellIs" dxfId="18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9"/>
  <sheetViews>
    <sheetView topLeftCell="A28"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customHeight="1" x14ac:dyDescent="0.15">
      <c r="B8" s="15"/>
      <c r="C8" s="16"/>
      <c r="D8" s="2"/>
      <c r="E8" s="13"/>
      <c r="F8" s="4"/>
      <c r="G8" s="4"/>
      <c r="H8" s="4"/>
      <c r="I8" s="4"/>
      <c r="J8" s="4"/>
      <c r="K8" s="4"/>
      <c r="L8" s="4"/>
      <c r="M8" s="4"/>
      <c r="N8" s="4"/>
      <c r="O8" s="4"/>
    </row>
    <row r="9" spans="2:19" s="1" customFormat="1" ht="15" customHeight="1" x14ac:dyDescent="0.15">
      <c r="B9" s="15"/>
      <c r="C9" s="16"/>
      <c r="D9" s="2"/>
      <c r="E9" s="13"/>
      <c r="F9" s="4"/>
      <c r="G9" s="4"/>
      <c r="H9" s="4"/>
      <c r="I9" s="4"/>
      <c r="J9" s="4"/>
      <c r="K9" s="4"/>
      <c r="L9" s="4"/>
      <c r="M9" s="4"/>
      <c r="N9" s="4"/>
      <c r="O9" s="4"/>
      <c r="R9" s="4"/>
      <c r="S9" s="4"/>
    </row>
    <row r="10" spans="2:19" s="1" customFormat="1" ht="15" customHeight="1" x14ac:dyDescent="0.15">
      <c r="B10" s="15"/>
      <c r="C10" s="16"/>
      <c r="D10" s="2"/>
      <c r="E10" s="13"/>
      <c r="F10" s="4"/>
      <c r="G10" s="4"/>
      <c r="H10" s="4"/>
      <c r="I10" s="4"/>
      <c r="J10" s="4"/>
      <c r="K10" s="4"/>
      <c r="L10" s="4"/>
      <c r="M10" s="4"/>
      <c r="N10" s="4"/>
      <c r="O10" s="4"/>
      <c r="R10" s="3"/>
      <c r="S10" s="3"/>
    </row>
    <row r="11" spans="2:19" s="1" customFormat="1" ht="15"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7"/>
      <c r="E27" s="34"/>
      <c r="F27" s="10"/>
      <c r="G27" s="10"/>
      <c r="H27" s="10"/>
      <c r="I27" s="10"/>
      <c r="J27" s="10"/>
      <c r="K27" s="10"/>
      <c r="L27" s="10"/>
      <c r="M27" s="10"/>
      <c r="N27" s="10"/>
      <c r="O27" s="10"/>
    </row>
    <row r="28" spans="2:19" s="4" customFormat="1" ht="129.94999999999999" customHeight="1" x14ac:dyDescent="0.15">
      <c r="B28" s="20"/>
      <c r="C28" s="20"/>
      <c r="D28" s="47"/>
      <c r="E28" s="21"/>
      <c r="F28" s="22" t="s">
        <v>139</v>
      </c>
      <c r="G28" s="23" t="s">
        <v>140</v>
      </c>
      <c r="H28" s="23" t="s">
        <v>141</v>
      </c>
      <c r="I28" s="23" t="s">
        <v>142</v>
      </c>
      <c r="J28" s="23" t="s">
        <v>143</v>
      </c>
      <c r="K28" s="23" t="s">
        <v>144</v>
      </c>
      <c r="L28" s="23" t="s">
        <v>145</v>
      </c>
      <c r="M28" s="23" t="s">
        <v>146</v>
      </c>
      <c r="N28" s="23" t="s">
        <v>147</v>
      </c>
      <c r="O28" s="24" t="s">
        <v>22</v>
      </c>
      <c r="P28" s="17"/>
      <c r="Q28" s="17"/>
      <c r="R28" s="1"/>
      <c r="S28" s="1"/>
    </row>
    <row r="29" spans="2:19" s="3" customFormat="1" ht="20.100000000000001" customHeight="1" x14ac:dyDescent="0.15">
      <c r="B29" s="20"/>
      <c r="C29" s="20"/>
      <c r="D29" s="47"/>
      <c r="E29" s="11" t="s">
        <v>0</v>
      </c>
      <c r="F29" s="25"/>
      <c r="G29" s="26"/>
      <c r="H29" s="26"/>
      <c r="I29" s="26"/>
      <c r="J29" s="26"/>
      <c r="K29" s="26"/>
      <c r="L29" s="26"/>
      <c r="M29" s="26"/>
      <c r="N29" s="26"/>
      <c r="O29" s="27"/>
      <c r="R29" s="1"/>
      <c r="S29" s="1"/>
    </row>
    <row r="30" spans="2:19" s="1" customFormat="1" ht="22.5" customHeight="1" x14ac:dyDescent="0.15">
      <c r="B30" s="125" t="s">
        <v>10</v>
      </c>
      <c r="C30" s="126"/>
      <c r="D30" s="126"/>
      <c r="E30" s="38">
        <v>423</v>
      </c>
      <c r="F30" s="35">
        <v>52.718676122931441</v>
      </c>
      <c r="G30" s="32">
        <v>0</v>
      </c>
      <c r="H30" s="32">
        <v>21.513002364066196</v>
      </c>
      <c r="I30" s="32">
        <v>4.0189125295508275</v>
      </c>
      <c r="J30" s="32">
        <v>29.550827423167846</v>
      </c>
      <c r="K30" s="32">
        <v>13.711583924349883</v>
      </c>
      <c r="L30" s="32">
        <v>11.111111111111111</v>
      </c>
      <c r="M30" s="32">
        <v>34.278959810874703</v>
      </c>
      <c r="N30" s="32">
        <v>30.260047281323878</v>
      </c>
      <c r="O30" s="33">
        <v>0.70921985815602839</v>
      </c>
      <c r="P30" s="16"/>
      <c r="Q30" s="16"/>
    </row>
    <row r="31" spans="2:19" s="1" customFormat="1" ht="22.5" customHeight="1" x14ac:dyDescent="0.15">
      <c r="B31" s="127" t="s">
        <v>11</v>
      </c>
      <c r="C31" s="43" t="s">
        <v>12</v>
      </c>
      <c r="D31" s="44"/>
      <c r="E31" s="39">
        <v>180</v>
      </c>
      <c r="F31" s="36">
        <v>49.444444444444443</v>
      </c>
      <c r="G31" s="28">
        <v>0</v>
      </c>
      <c r="H31" s="28">
        <v>20.555555555555554</v>
      </c>
      <c r="I31" s="28">
        <v>5</v>
      </c>
      <c r="J31" s="28">
        <v>27.222222222222221</v>
      </c>
      <c r="K31" s="28">
        <v>12.777777777777777</v>
      </c>
      <c r="L31" s="28">
        <v>12.222222222222221</v>
      </c>
      <c r="M31" s="60">
        <v>40.555555555555557</v>
      </c>
      <c r="N31" s="60">
        <v>35.555555555555557</v>
      </c>
      <c r="O31" s="29">
        <v>1.1111111111111112</v>
      </c>
      <c r="P31" s="16"/>
      <c r="Q31" s="16"/>
    </row>
    <row r="32" spans="2:19" s="1" customFormat="1" ht="22.5" customHeight="1" x14ac:dyDescent="0.15">
      <c r="B32" s="128"/>
      <c r="C32" s="41" t="s">
        <v>13</v>
      </c>
      <c r="D32" s="45"/>
      <c r="E32" s="39">
        <v>82</v>
      </c>
      <c r="F32" s="36">
        <v>52.439024390243901</v>
      </c>
      <c r="G32" s="28">
        <v>0</v>
      </c>
      <c r="H32" s="28">
        <v>18.292682926829269</v>
      </c>
      <c r="I32" s="28">
        <v>2.4390243902439024</v>
      </c>
      <c r="J32" s="28">
        <v>34.146341463414636</v>
      </c>
      <c r="K32" s="28">
        <v>14.634146341463413</v>
      </c>
      <c r="L32" s="28">
        <v>14.634146341463413</v>
      </c>
      <c r="M32" s="28">
        <v>30.487804878048781</v>
      </c>
      <c r="N32" s="28">
        <v>30.487804878048781</v>
      </c>
      <c r="O32" s="29">
        <v>0</v>
      </c>
      <c r="P32" s="16"/>
      <c r="Q32" s="16"/>
    </row>
    <row r="33" spans="2:15" s="1" customFormat="1" ht="22.5" customHeight="1" x14ac:dyDescent="0.15">
      <c r="B33" s="129"/>
      <c r="C33" s="42" t="s">
        <v>14</v>
      </c>
      <c r="D33" s="46"/>
      <c r="E33" s="40">
        <v>138</v>
      </c>
      <c r="F33" s="64">
        <v>57.971014492753625</v>
      </c>
      <c r="G33" s="30">
        <v>0</v>
      </c>
      <c r="H33" s="30">
        <v>25.362318840579711</v>
      </c>
      <c r="I33" s="30">
        <v>4.3478260869565215</v>
      </c>
      <c r="J33" s="30">
        <v>30.434782608695656</v>
      </c>
      <c r="K33" s="30">
        <v>14.492753623188406</v>
      </c>
      <c r="L33" s="30">
        <v>8.695652173913043</v>
      </c>
      <c r="M33" s="30">
        <v>29.710144927536231</v>
      </c>
      <c r="N33" s="30">
        <v>26.086956521739129</v>
      </c>
      <c r="O33" s="31">
        <v>0.72463768115942029</v>
      </c>
    </row>
    <row r="34" spans="2:15" s="122" customFormat="1" ht="22.5" customHeight="1" x14ac:dyDescent="0.15">
      <c r="B34" s="116"/>
      <c r="C34" s="117"/>
      <c r="D34" s="118"/>
      <c r="E34" s="119"/>
      <c r="F34" s="120"/>
      <c r="G34" s="120"/>
      <c r="H34" s="120"/>
      <c r="I34" s="120"/>
      <c r="J34" s="120"/>
      <c r="K34" s="120"/>
      <c r="L34" s="120"/>
      <c r="M34" s="120"/>
      <c r="N34" s="120"/>
      <c r="O34" s="120"/>
    </row>
    <row r="35" spans="2:15" x14ac:dyDescent="0.15">
      <c r="D35" s="82" t="str">
        <f t="shared" ref="D35:M35" si="0">F28</f>
        <v>金銭を得ること</v>
      </c>
      <c r="E35" s="82" t="str">
        <f t="shared" si="0"/>
        <v>昇進・昇格すること</v>
      </c>
      <c r="F35" s="82" t="str">
        <f t="shared" si="0"/>
        <v>仕事と家庭の両立</v>
      </c>
      <c r="G35" s="82" t="str">
        <f t="shared" si="0"/>
        <v>難しい仕事に挑戦すること</v>
      </c>
      <c r="H35" s="82" t="str">
        <f t="shared" si="0"/>
        <v>確実に仕事をこなし、信頼を高めること</v>
      </c>
      <c r="I35" s="82" t="str">
        <f t="shared" si="0"/>
        <v>仕事の面白さ</v>
      </c>
      <c r="J35" s="82" t="str">
        <f t="shared" si="0"/>
        <v>自分を成長させること</v>
      </c>
      <c r="K35" s="82" t="str">
        <f t="shared" si="0"/>
        <v>良い人間関係を築くこと</v>
      </c>
      <c r="L35" s="82" t="str">
        <f t="shared" si="0"/>
        <v>人の役に立つこと</v>
      </c>
      <c r="M35" s="82" t="str">
        <f t="shared" si="0"/>
        <v>その他</v>
      </c>
      <c r="N35" s="82" t="s">
        <v>323</v>
      </c>
    </row>
    <row r="36" spans="2:15" x14ac:dyDescent="0.15">
      <c r="C36" t="str">
        <f>C31 &amp; "(n=" &amp; E31 &amp; ")"</f>
        <v>男性・管理職/総合職(n=180)</v>
      </c>
      <c r="D36" s="83">
        <f t="shared" ref="D36:M38" si="1">F31</f>
        <v>49.444444444444443</v>
      </c>
      <c r="E36" s="83">
        <f t="shared" si="1"/>
        <v>0</v>
      </c>
      <c r="F36" s="83">
        <f t="shared" si="1"/>
        <v>20.555555555555554</v>
      </c>
      <c r="G36" s="83">
        <f t="shared" si="1"/>
        <v>5</v>
      </c>
      <c r="H36" s="83">
        <f t="shared" si="1"/>
        <v>27.222222222222221</v>
      </c>
      <c r="I36" s="83">
        <f t="shared" si="1"/>
        <v>12.777777777777777</v>
      </c>
      <c r="J36" s="83">
        <f t="shared" si="1"/>
        <v>12.222222222222221</v>
      </c>
      <c r="K36" s="83">
        <f t="shared" si="1"/>
        <v>40.555555555555557</v>
      </c>
      <c r="L36" s="83">
        <f t="shared" si="1"/>
        <v>35.555555555555557</v>
      </c>
      <c r="M36" s="83">
        <f t="shared" si="1"/>
        <v>1.1111111111111112</v>
      </c>
      <c r="N36" s="83">
        <f>SUM(D36:M36)</f>
        <v>204.44444444444443</v>
      </c>
    </row>
    <row r="37" spans="2:15" x14ac:dyDescent="0.15">
      <c r="C37" t="str">
        <f>C32 &amp; "(n=" &amp; E32 &amp; ")"</f>
        <v>女性・管理職/総合職(n=82)</v>
      </c>
      <c r="D37" s="83">
        <f t="shared" si="1"/>
        <v>52.439024390243901</v>
      </c>
      <c r="E37" s="83">
        <f t="shared" si="1"/>
        <v>0</v>
      </c>
      <c r="F37" s="83">
        <f t="shared" si="1"/>
        <v>18.292682926829269</v>
      </c>
      <c r="G37" s="83">
        <f t="shared" si="1"/>
        <v>2.4390243902439024</v>
      </c>
      <c r="H37" s="83">
        <f t="shared" si="1"/>
        <v>34.146341463414636</v>
      </c>
      <c r="I37" s="83">
        <f t="shared" si="1"/>
        <v>14.634146341463413</v>
      </c>
      <c r="J37" s="83">
        <f t="shared" si="1"/>
        <v>14.634146341463413</v>
      </c>
      <c r="K37" s="83">
        <f t="shared" si="1"/>
        <v>30.487804878048781</v>
      </c>
      <c r="L37" s="83">
        <f t="shared" si="1"/>
        <v>30.487804878048781</v>
      </c>
      <c r="M37" s="83">
        <f t="shared" si="1"/>
        <v>0</v>
      </c>
      <c r="N37" s="83">
        <f t="shared" ref="N37:N39" si="2">SUM(D37:M37)</f>
        <v>197.5609756097561</v>
      </c>
    </row>
    <row r="38" spans="2:15" x14ac:dyDescent="0.15">
      <c r="C38" t="str">
        <f>C33 &amp; "(n=" &amp; E33 &amp; ")"</f>
        <v>女性・一般職(n=138)</v>
      </c>
      <c r="D38" s="83">
        <f t="shared" si="1"/>
        <v>57.971014492753625</v>
      </c>
      <c r="E38" s="83">
        <f t="shared" si="1"/>
        <v>0</v>
      </c>
      <c r="F38" s="83">
        <f t="shared" si="1"/>
        <v>25.362318840579711</v>
      </c>
      <c r="G38" s="83">
        <f t="shared" si="1"/>
        <v>4.3478260869565215</v>
      </c>
      <c r="H38" s="83">
        <f t="shared" si="1"/>
        <v>30.434782608695656</v>
      </c>
      <c r="I38" s="83">
        <f t="shared" si="1"/>
        <v>14.492753623188406</v>
      </c>
      <c r="J38" s="83">
        <f t="shared" si="1"/>
        <v>8.695652173913043</v>
      </c>
      <c r="K38" s="83">
        <f t="shared" si="1"/>
        <v>29.710144927536231</v>
      </c>
      <c r="L38" s="83">
        <f t="shared" si="1"/>
        <v>26.086956521739129</v>
      </c>
      <c r="M38" s="83">
        <f t="shared" si="1"/>
        <v>0.72463768115942029</v>
      </c>
      <c r="N38" s="83">
        <f t="shared" si="2"/>
        <v>197.82608695652172</v>
      </c>
    </row>
    <row r="39" spans="2:15" x14ac:dyDescent="0.15">
      <c r="C39" t="str">
        <f>B30 &amp; "(n=" &amp; E30 &amp; ")"</f>
        <v>全体(n=423)</v>
      </c>
      <c r="D39" s="83">
        <f>F30</f>
        <v>52.718676122931441</v>
      </c>
      <c r="E39" s="83">
        <f t="shared" ref="E39:K39" si="3">G30</f>
        <v>0</v>
      </c>
      <c r="F39" s="83">
        <f t="shared" si="3"/>
        <v>21.513002364066196</v>
      </c>
      <c r="G39" s="83">
        <f t="shared" si="3"/>
        <v>4.0189125295508275</v>
      </c>
      <c r="H39" s="83">
        <f t="shared" si="3"/>
        <v>29.550827423167846</v>
      </c>
      <c r="I39" s="83">
        <f t="shared" si="3"/>
        <v>13.711583924349883</v>
      </c>
      <c r="J39" s="83">
        <f t="shared" si="3"/>
        <v>11.111111111111111</v>
      </c>
      <c r="K39" s="83">
        <f t="shared" si="3"/>
        <v>34.278959810874703</v>
      </c>
      <c r="L39" s="83">
        <f t="shared" ref="L39" si="4">N30</f>
        <v>30.260047281323878</v>
      </c>
      <c r="M39" s="83">
        <f t="shared" ref="M39" si="5">O30</f>
        <v>0.70921985815602839</v>
      </c>
      <c r="N39" s="83">
        <f t="shared" si="2"/>
        <v>197.87234042553189</v>
      </c>
    </row>
  </sheetData>
  <mergeCells count="2">
    <mergeCell ref="B30:D30"/>
    <mergeCell ref="B31:B33"/>
  </mergeCells>
  <phoneticPr fontId="5"/>
  <conditionalFormatting sqref="C31:C32 F28:O28">
    <cfRule type="cellIs" dxfId="108" priority="3" stopIfTrue="1" operator="equal">
      <formula>"."</formula>
    </cfRule>
  </conditionalFormatting>
  <conditionalFormatting sqref="P28">
    <cfRule type="cellIs" dxfId="107" priority="2" stopIfTrue="1" operator="equal">
      <formula>"."</formula>
    </cfRule>
  </conditionalFormatting>
  <conditionalFormatting sqref="Q28">
    <cfRule type="cellIs" dxfId="10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30" zoomScaleNormal="100" workbookViewId="0">
      <selection activeCell="J34" sqref="J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148</v>
      </c>
      <c r="G28" s="23" t="s">
        <v>149</v>
      </c>
      <c r="H28" s="23" t="s">
        <v>150</v>
      </c>
      <c r="I28" s="24" t="s">
        <v>151</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5.6737588652482271</v>
      </c>
      <c r="G30" s="32">
        <v>26.713947990543733</v>
      </c>
      <c r="H30" s="32">
        <v>46.572104018912533</v>
      </c>
      <c r="I30" s="33">
        <v>21.040189125295509</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7.7777777777777777</v>
      </c>
      <c r="G31" s="60">
        <v>33.888888888888893</v>
      </c>
      <c r="H31" s="28">
        <v>45</v>
      </c>
      <c r="I31" s="62">
        <v>13.333333333333334</v>
      </c>
      <c r="J31" s="8"/>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8.536585365853659</v>
      </c>
      <c r="G32" s="57">
        <v>20.73170731707317</v>
      </c>
      <c r="H32" s="28">
        <v>51.219512195121951</v>
      </c>
      <c r="I32" s="29">
        <v>19.512195121951219</v>
      </c>
      <c r="J32" s="8"/>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1.4492753623188406</v>
      </c>
      <c r="G33" s="30">
        <v>23.188405797101449</v>
      </c>
      <c r="H33" s="30">
        <v>45.652173913043477</v>
      </c>
      <c r="I33" s="61">
        <v>29.710144927536231</v>
      </c>
      <c r="J33" s="8"/>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c r="J34" s="83"/>
    </row>
    <row r="35" spans="2:123" ht="22.5" customHeight="1" x14ac:dyDescent="0.15">
      <c r="D35" s="82" t="str">
        <f>F28</f>
        <v>そう思う</v>
      </c>
      <c r="E35" s="82" t="str">
        <f t="shared" ref="E35:G35" si="1">G28</f>
        <v>ややそう思う</v>
      </c>
      <c r="F35" s="82" t="str">
        <f t="shared" si="1"/>
        <v>あまりそう思わない</v>
      </c>
      <c r="G35" s="82" t="str">
        <f t="shared" si="1"/>
        <v>そう思わない</v>
      </c>
      <c r="H35" s="82" t="s">
        <v>323</v>
      </c>
      <c r="I35" s="82"/>
      <c r="J35" s="82"/>
      <c r="K35" s="82"/>
    </row>
    <row r="36" spans="2:123" ht="22.5" customHeight="1" x14ac:dyDescent="0.15">
      <c r="C36" t="str">
        <f>C31 &amp; "(n=" &amp; E31 &amp; ")"</f>
        <v>男性・管理職/総合職(n=180)</v>
      </c>
      <c r="D36" s="83">
        <f>F31</f>
        <v>7.7777777777777777</v>
      </c>
      <c r="E36" s="83">
        <f t="shared" ref="E36:G38" si="2">G31</f>
        <v>33.888888888888893</v>
      </c>
      <c r="F36" s="83">
        <f t="shared" si="2"/>
        <v>45</v>
      </c>
      <c r="G36" s="83">
        <f t="shared" si="2"/>
        <v>13.333333333333334</v>
      </c>
      <c r="H36" s="83">
        <f>SUM(D36:G36)</f>
        <v>100</v>
      </c>
      <c r="I36" s="83"/>
      <c r="J36" s="83"/>
      <c r="K36" s="83"/>
    </row>
    <row r="37" spans="2:123" ht="22.5" customHeight="1" x14ac:dyDescent="0.15">
      <c r="C37" t="str">
        <f t="shared" ref="C37:C38" si="3">C32 &amp; "(n=" &amp; E32 &amp; ")"</f>
        <v>女性・管理職/総合職(n=82)</v>
      </c>
      <c r="D37" s="83">
        <f t="shared" ref="D37:D38" si="4">F32</f>
        <v>8.536585365853659</v>
      </c>
      <c r="E37" s="83">
        <f t="shared" si="2"/>
        <v>20.73170731707317</v>
      </c>
      <c r="F37" s="83">
        <f t="shared" si="2"/>
        <v>51.219512195121951</v>
      </c>
      <c r="G37" s="83">
        <f t="shared" si="2"/>
        <v>19.512195121951219</v>
      </c>
      <c r="H37" s="83">
        <f t="shared" ref="H37:H39" si="5">SUM(D37:G37)</f>
        <v>100</v>
      </c>
      <c r="I37" s="83"/>
      <c r="J37" s="83"/>
      <c r="K37" s="83"/>
    </row>
    <row r="38" spans="2:123" ht="22.5" customHeight="1" x14ac:dyDescent="0.15">
      <c r="C38" t="str">
        <f t="shared" si="3"/>
        <v>女性・一般職(n=138)</v>
      </c>
      <c r="D38" s="83">
        <f t="shared" si="4"/>
        <v>1.4492753623188406</v>
      </c>
      <c r="E38" s="83">
        <f t="shared" si="2"/>
        <v>23.188405797101449</v>
      </c>
      <c r="F38" s="83">
        <f t="shared" si="2"/>
        <v>45.652173913043477</v>
      </c>
      <c r="G38" s="83">
        <f t="shared" si="2"/>
        <v>29.710144927536231</v>
      </c>
      <c r="H38" s="83">
        <f t="shared" si="5"/>
        <v>100</v>
      </c>
      <c r="I38" s="83"/>
      <c r="J38" s="83"/>
      <c r="K38" s="83"/>
    </row>
    <row r="39" spans="2:123" ht="22.5" customHeight="1" x14ac:dyDescent="0.15">
      <c r="C39" t="str">
        <f>B30 &amp; "(n=" &amp; E30 &amp; ")"</f>
        <v>全体(n=423)</v>
      </c>
      <c r="D39" s="83">
        <f>F30</f>
        <v>5.6737588652482271</v>
      </c>
      <c r="E39" s="83">
        <f t="shared" ref="E39:G39" si="6">G30</f>
        <v>26.713947990543733</v>
      </c>
      <c r="F39" s="83">
        <f t="shared" si="6"/>
        <v>46.572104018912533</v>
      </c>
      <c r="G39" s="83">
        <f t="shared" si="6"/>
        <v>21.040189125295509</v>
      </c>
      <c r="H39" s="83">
        <f t="shared" si="5"/>
        <v>100</v>
      </c>
      <c r="I39" s="83"/>
      <c r="J39" s="83"/>
      <c r="K39" s="83"/>
    </row>
    <row r="40" spans="2:123" ht="22.5" customHeight="1" x14ac:dyDescent="0.15"/>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105" priority="2" stopIfTrue="1" operator="equal">
      <formula>"."</formula>
    </cfRule>
  </conditionalFormatting>
  <conditionalFormatting sqref="N31:N32">
    <cfRule type="cellIs" dxfId="10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27" zoomScaleNormal="100" workbookViewId="0">
      <selection activeCell="J34" sqref="J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152</v>
      </c>
      <c r="G28" s="23" t="s">
        <v>153</v>
      </c>
      <c r="H28" s="23" t="s">
        <v>154</v>
      </c>
      <c r="I28" s="24" t="s">
        <v>155</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15.366430260047281</v>
      </c>
      <c r="G30" s="32">
        <v>44.444444444444443</v>
      </c>
      <c r="H30" s="32">
        <v>30.023640661938533</v>
      </c>
      <c r="I30" s="33">
        <v>10.16548463356974</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18.333333333333332</v>
      </c>
      <c r="G31" s="60">
        <v>52.777777777777779</v>
      </c>
      <c r="H31" s="57">
        <v>25</v>
      </c>
      <c r="I31" s="62">
        <v>3.8888888888888888</v>
      </c>
      <c r="J31" s="8"/>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17.073170731707318</v>
      </c>
      <c r="G32" s="28">
        <v>47.560975609756099</v>
      </c>
      <c r="H32" s="57">
        <v>21.951219512195124</v>
      </c>
      <c r="I32" s="29">
        <v>13.414634146341465</v>
      </c>
      <c r="J32" s="8"/>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71">
        <v>10.144927536231885</v>
      </c>
      <c r="G33" s="54">
        <v>32.608695652173914</v>
      </c>
      <c r="H33" s="50">
        <v>41.304347826086953</v>
      </c>
      <c r="I33" s="61">
        <v>15.942028985507244</v>
      </c>
      <c r="J33" s="8"/>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c r="J34" s="83"/>
    </row>
    <row r="35" spans="2:123" ht="22.5" customHeight="1" x14ac:dyDescent="0.15">
      <c r="D35" s="82" t="str">
        <f>F28</f>
        <v>大いに思っていた</v>
      </c>
      <c r="E35" s="82" t="str">
        <f t="shared" ref="E35:G35" si="1">G28</f>
        <v>やや思っていた</v>
      </c>
      <c r="F35" s="82" t="str">
        <f t="shared" si="1"/>
        <v>あまり思っていなかった</v>
      </c>
      <c r="G35" s="82" t="str">
        <f t="shared" si="1"/>
        <v>思っていなかった</v>
      </c>
      <c r="H35" s="82" t="s">
        <v>323</v>
      </c>
      <c r="I35" s="82"/>
      <c r="J35" s="82"/>
      <c r="K35" s="82"/>
    </row>
    <row r="36" spans="2:123" ht="22.5" customHeight="1" x14ac:dyDescent="0.15">
      <c r="C36" t="str">
        <f>C31 &amp; "(n=" &amp; E31 &amp; ")"</f>
        <v>男性・管理職/総合職(n=180)</v>
      </c>
      <c r="D36" s="83">
        <f>F31</f>
        <v>18.333333333333332</v>
      </c>
      <c r="E36" s="83">
        <f t="shared" ref="E36:G38" si="2">G31</f>
        <v>52.777777777777779</v>
      </c>
      <c r="F36" s="83">
        <f t="shared" si="2"/>
        <v>25</v>
      </c>
      <c r="G36" s="83">
        <f t="shared" si="2"/>
        <v>3.8888888888888888</v>
      </c>
      <c r="H36" s="83">
        <f>SUM(D36:G36)</f>
        <v>100</v>
      </c>
      <c r="I36" s="83">
        <f>D36+E36</f>
        <v>71.111111111111114</v>
      </c>
      <c r="J36" s="83">
        <f>I36-I37</f>
        <v>6.4769647696476937</v>
      </c>
      <c r="K36" s="83"/>
    </row>
    <row r="37" spans="2:123" ht="22.5" customHeight="1" x14ac:dyDescent="0.15">
      <c r="C37" t="str">
        <f t="shared" ref="C37:C38" si="3">C32 &amp; "(n=" &amp; E32 &amp; ")"</f>
        <v>女性・管理職/総合職(n=82)</v>
      </c>
      <c r="D37" s="83">
        <f t="shared" ref="D37:D38" si="4">F32</f>
        <v>17.073170731707318</v>
      </c>
      <c r="E37" s="83">
        <f t="shared" si="2"/>
        <v>47.560975609756099</v>
      </c>
      <c r="F37" s="83">
        <f t="shared" si="2"/>
        <v>21.951219512195124</v>
      </c>
      <c r="G37" s="83">
        <f t="shared" si="2"/>
        <v>13.414634146341465</v>
      </c>
      <c r="H37" s="83">
        <f t="shared" ref="H37:H39" si="5">SUM(D37:G37)</f>
        <v>100.00000000000001</v>
      </c>
      <c r="I37" s="83">
        <f t="shared" ref="I37:I38" si="6">D37+E37</f>
        <v>64.634146341463421</v>
      </c>
      <c r="J37" s="83"/>
      <c r="K37" s="83"/>
    </row>
    <row r="38" spans="2:123" ht="22.5" customHeight="1" x14ac:dyDescent="0.15">
      <c r="C38" t="str">
        <f t="shared" si="3"/>
        <v>女性・一般職(n=138)</v>
      </c>
      <c r="D38" s="83">
        <f t="shared" si="4"/>
        <v>10.144927536231885</v>
      </c>
      <c r="E38" s="83">
        <f t="shared" si="2"/>
        <v>32.608695652173914</v>
      </c>
      <c r="F38" s="83">
        <f t="shared" si="2"/>
        <v>41.304347826086953</v>
      </c>
      <c r="G38" s="83">
        <f t="shared" si="2"/>
        <v>15.942028985507244</v>
      </c>
      <c r="H38" s="83">
        <f t="shared" si="5"/>
        <v>100</v>
      </c>
      <c r="I38" s="83">
        <f t="shared" si="6"/>
        <v>42.753623188405797</v>
      </c>
      <c r="J38" s="83"/>
      <c r="K38" s="83"/>
    </row>
    <row r="39" spans="2:123" ht="22.5" customHeight="1" x14ac:dyDescent="0.15">
      <c r="C39" t="str">
        <f>B30 &amp; "(n=" &amp; E30 &amp; ")"</f>
        <v>全体(n=423)</v>
      </c>
      <c r="D39" s="83">
        <f>F30</f>
        <v>15.366430260047281</v>
      </c>
      <c r="E39" s="83">
        <f t="shared" ref="E39:G39" si="7">G30</f>
        <v>44.444444444444443</v>
      </c>
      <c r="F39" s="83">
        <f t="shared" si="7"/>
        <v>30.023640661938533</v>
      </c>
      <c r="G39" s="83">
        <f t="shared" si="7"/>
        <v>10.16548463356974</v>
      </c>
      <c r="H39" s="83">
        <f t="shared" si="5"/>
        <v>100</v>
      </c>
      <c r="I39" s="83"/>
      <c r="J39" s="83"/>
      <c r="K39" s="83"/>
    </row>
    <row r="40" spans="2:123" ht="22.5" customHeight="1" x14ac:dyDescent="0.15"/>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103" priority="2" stopIfTrue="1" operator="equal">
      <formula>"."</formula>
    </cfRule>
  </conditionalFormatting>
  <conditionalFormatting sqref="N31:N32">
    <cfRule type="cellIs" dxfId="10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P39"/>
  <sheetViews>
    <sheetView topLeftCell="A30" zoomScaleNormal="100" workbookViewId="0">
      <selection activeCell="L42" sqref="L42"/>
    </sheetView>
  </sheetViews>
  <sheetFormatPr defaultColWidth="5.25" defaultRowHeight="13.5" x14ac:dyDescent="0.15"/>
  <cols>
    <col min="1" max="2" width="7" customWidth="1"/>
    <col min="3" max="3" width="25.625" customWidth="1"/>
    <col min="4" max="10" width="10.625" customWidth="1"/>
    <col min="11" max="12" width="6.75" customWidth="1"/>
    <col min="13" max="14" width="5.25" customWidth="1"/>
    <col min="15" max="15" width="3.375" customWidth="1"/>
    <col min="16" max="16" width="7" customWidth="1"/>
    <col min="17" max="17" width="25.625" customWidth="1"/>
    <col min="18" max="18" width="5.375" customWidth="1"/>
  </cols>
  <sheetData>
    <row r="1" spans="2:16" s="1" customFormat="1" ht="21.75" customHeight="1" x14ac:dyDescent="0.15">
      <c r="B1" s="15"/>
      <c r="C1" s="16"/>
      <c r="D1" s="2"/>
      <c r="E1" s="13"/>
      <c r="F1" s="4"/>
      <c r="G1" s="4"/>
      <c r="H1" s="4"/>
      <c r="I1" s="4"/>
      <c r="J1" s="4"/>
      <c r="K1" s="4"/>
      <c r="L1" s="4"/>
    </row>
    <row r="2" spans="2:16" s="1" customFormat="1" ht="15" customHeight="1" x14ac:dyDescent="0.15">
      <c r="B2" s="15"/>
      <c r="C2" s="16"/>
      <c r="D2" s="2"/>
      <c r="E2" s="13"/>
      <c r="F2" s="4"/>
      <c r="G2" s="4"/>
      <c r="H2" s="4"/>
      <c r="I2" s="4"/>
      <c r="J2" s="4"/>
      <c r="K2" s="4"/>
      <c r="L2" s="4"/>
    </row>
    <row r="3" spans="2:16" s="1" customFormat="1" ht="15" customHeight="1" x14ac:dyDescent="0.15">
      <c r="B3" s="15"/>
      <c r="C3" s="16"/>
      <c r="D3" s="2"/>
      <c r="E3" s="13"/>
      <c r="F3" s="4"/>
      <c r="G3" s="4"/>
      <c r="H3" s="4"/>
      <c r="I3" s="4"/>
      <c r="J3" s="4"/>
      <c r="K3" s="4"/>
      <c r="L3" s="4"/>
    </row>
    <row r="4" spans="2:16" s="1" customFormat="1" ht="15" customHeight="1" x14ac:dyDescent="0.15">
      <c r="B4" s="15"/>
      <c r="C4" s="16"/>
      <c r="D4" s="2"/>
      <c r="E4" s="13"/>
      <c r="F4" s="4"/>
      <c r="G4" s="4"/>
      <c r="H4" s="4"/>
      <c r="I4" s="4"/>
      <c r="J4" s="4"/>
      <c r="K4" s="4"/>
      <c r="L4" s="4"/>
    </row>
    <row r="5" spans="2:16" s="1" customFormat="1" ht="15" customHeight="1" x14ac:dyDescent="0.15">
      <c r="B5" s="15"/>
      <c r="C5" s="16"/>
      <c r="D5" s="2"/>
      <c r="E5" s="13"/>
      <c r="F5" s="4"/>
      <c r="G5" s="4"/>
      <c r="H5" s="4"/>
      <c r="I5" s="4"/>
      <c r="J5" s="4"/>
      <c r="K5" s="4"/>
      <c r="L5" s="4"/>
    </row>
    <row r="6" spans="2:16" s="1" customFormat="1" ht="15" customHeight="1" x14ac:dyDescent="0.15">
      <c r="B6" s="15"/>
      <c r="C6" s="16"/>
      <c r="D6" s="2"/>
      <c r="E6" s="13"/>
      <c r="F6" s="4"/>
      <c r="G6" s="4"/>
      <c r="H6" s="4"/>
      <c r="I6" s="4"/>
      <c r="J6" s="4"/>
      <c r="K6" s="4"/>
      <c r="L6" s="4"/>
    </row>
    <row r="7" spans="2:16" s="1" customFormat="1" ht="15" customHeight="1" x14ac:dyDescent="0.15">
      <c r="B7" s="15"/>
      <c r="C7" s="16"/>
      <c r="D7" s="2"/>
      <c r="E7" s="13"/>
      <c r="F7" s="4"/>
      <c r="G7" s="4"/>
      <c r="H7" s="4"/>
      <c r="I7" s="4"/>
      <c r="J7" s="4"/>
      <c r="K7" s="4"/>
      <c r="L7" s="4"/>
    </row>
    <row r="8" spans="2:16" s="1" customFormat="1" ht="15" customHeight="1" x14ac:dyDescent="0.15">
      <c r="B8" s="15"/>
      <c r="C8" s="16"/>
      <c r="D8" s="2"/>
      <c r="E8" s="13"/>
      <c r="F8" s="4"/>
      <c r="G8" s="4"/>
      <c r="H8" s="4"/>
      <c r="I8" s="4"/>
      <c r="J8" s="4"/>
      <c r="K8" s="4"/>
      <c r="L8" s="4"/>
    </row>
    <row r="9" spans="2:16" s="1" customFormat="1" ht="15" customHeight="1" x14ac:dyDescent="0.15">
      <c r="B9" s="15"/>
      <c r="C9" s="16"/>
      <c r="D9" s="2"/>
      <c r="E9" s="13"/>
      <c r="F9" s="4"/>
      <c r="G9" s="4"/>
      <c r="H9" s="4"/>
      <c r="I9" s="4"/>
      <c r="J9" s="4"/>
      <c r="K9" s="4"/>
      <c r="L9" s="4"/>
      <c r="O9" s="4"/>
      <c r="P9" s="4"/>
    </row>
    <row r="10" spans="2:16" s="1" customFormat="1" ht="15" customHeight="1" x14ac:dyDescent="0.15">
      <c r="B10" s="15"/>
      <c r="C10" s="16"/>
      <c r="D10" s="2"/>
      <c r="E10" s="13"/>
      <c r="F10" s="4"/>
      <c r="G10" s="4"/>
      <c r="H10" s="4"/>
      <c r="I10" s="4"/>
      <c r="J10" s="4"/>
      <c r="K10" s="4"/>
      <c r="L10" s="4"/>
      <c r="O10" s="3"/>
      <c r="P10" s="3"/>
    </row>
    <row r="11" spans="2:16" s="1" customFormat="1" ht="15" customHeight="1" x14ac:dyDescent="0.15">
      <c r="B11" s="15"/>
      <c r="C11" s="16"/>
      <c r="D11" s="2"/>
      <c r="E11" s="13"/>
      <c r="F11" s="4"/>
      <c r="G11" s="4"/>
      <c r="H11" s="4"/>
      <c r="I11" s="4"/>
      <c r="J11" s="4"/>
      <c r="K11" s="4"/>
      <c r="L11" s="4"/>
      <c r="O11" s="6"/>
    </row>
    <row r="12" spans="2:16" s="1" customFormat="1" ht="15" hidden="1" customHeight="1" x14ac:dyDescent="0.15">
      <c r="B12" s="15"/>
      <c r="C12" s="16"/>
      <c r="D12" s="2"/>
      <c r="E12" s="13"/>
      <c r="F12" s="4"/>
      <c r="G12" s="4"/>
      <c r="H12" s="4"/>
      <c r="I12" s="4"/>
      <c r="J12" s="4"/>
      <c r="K12" s="4"/>
      <c r="L12" s="4"/>
      <c r="O12" s="6"/>
    </row>
    <row r="13" spans="2:16" s="1" customFormat="1" ht="15" hidden="1" customHeight="1" x14ac:dyDescent="0.15">
      <c r="B13" s="15"/>
      <c r="C13" s="16"/>
      <c r="D13" s="2"/>
      <c r="E13" s="13"/>
      <c r="F13" s="4"/>
      <c r="G13" s="4"/>
      <c r="H13" s="4"/>
      <c r="I13" s="4"/>
      <c r="J13" s="4"/>
      <c r="K13" s="4"/>
      <c r="L13" s="4"/>
      <c r="O13" s="6"/>
    </row>
    <row r="14" spans="2:16" s="1" customFormat="1" ht="15" customHeight="1" x14ac:dyDescent="0.15">
      <c r="B14" s="15"/>
      <c r="C14" s="16"/>
      <c r="D14" s="2"/>
      <c r="E14" s="13"/>
      <c r="F14" s="4"/>
      <c r="G14" s="4"/>
      <c r="H14" s="4"/>
      <c r="I14" s="4"/>
      <c r="J14" s="4"/>
      <c r="K14" s="4"/>
      <c r="L14" s="4"/>
    </row>
    <row r="15" spans="2:16" s="1" customFormat="1" ht="15" customHeight="1" x14ac:dyDescent="0.15">
      <c r="B15" s="15"/>
      <c r="C15" s="16"/>
      <c r="D15" s="2"/>
      <c r="E15" s="13"/>
      <c r="F15" s="4"/>
      <c r="G15" s="4"/>
      <c r="H15" s="4"/>
      <c r="I15" s="4"/>
      <c r="J15" s="4"/>
      <c r="K15" s="4"/>
      <c r="L15" s="4"/>
    </row>
    <row r="16" spans="2:16" s="1" customFormat="1" ht="15" customHeight="1" x14ac:dyDescent="0.15">
      <c r="B16" s="15"/>
      <c r="C16" s="16"/>
      <c r="D16" s="2"/>
      <c r="E16" s="13"/>
      <c r="F16" s="4"/>
      <c r="G16" s="4"/>
      <c r="H16" s="4"/>
      <c r="I16" s="4"/>
      <c r="J16" s="4"/>
      <c r="K16" s="4"/>
      <c r="L16" s="4"/>
    </row>
    <row r="17" spans="2:16" s="1" customFormat="1" ht="15" customHeight="1" x14ac:dyDescent="0.15">
      <c r="B17" s="15"/>
      <c r="C17" s="16"/>
      <c r="D17" s="2"/>
      <c r="E17" s="13"/>
      <c r="F17" s="4"/>
      <c r="G17" s="4"/>
      <c r="H17" s="4"/>
      <c r="I17" s="4"/>
      <c r="J17" s="4"/>
      <c r="K17" s="4"/>
      <c r="L17" s="4"/>
    </row>
    <row r="18" spans="2:16" s="1" customFormat="1" ht="15" customHeight="1" x14ac:dyDescent="0.15">
      <c r="B18" s="15"/>
      <c r="C18" s="16"/>
      <c r="D18" s="2"/>
      <c r="E18" s="13"/>
      <c r="F18" s="4"/>
      <c r="G18" s="4"/>
      <c r="H18" s="4"/>
      <c r="I18" s="4"/>
      <c r="J18" s="4"/>
      <c r="K18" s="4"/>
      <c r="L18" s="4"/>
    </row>
    <row r="19" spans="2:16" s="1" customFormat="1" ht="15" customHeight="1" x14ac:dyDescent="0.15">
      <c r="B19" s="15"/>
      <c r="C19" s="16"/>
      <c r="D19" s="2"/>
      <c r="E19" s="13"/>
      <c r="F19" s="4"/>
      <c r="G19" s="4"/>
      <c r="H19" s="4"/>
      <c r="I19" s="4"/>
      <c r="J19" s="4"/>
      <c r="K19" s="4"/>
      <c r="L19" s="4"/>
    </row>
    <row r="20" spans="2:16" s="1" customFormat="1" ht="15" customHeight="1" x14ac:dyDescent="0.15">
      <c r="B20" s="15"/>
      <c r="C20" s="16"/>
      <c r="D20" s="2"/>
      <c r="E20" s="13"/>
      <c r="F20" s="4"/>
      <c r="G20" s="4"/>
      <c r="H20" s="4"/>
      <c r="I20" s="4"/>
      <c r="J20" s="4"/>
      <c r="K20" s="4"/>
      <c r="L20" s="4"/>
    </row>
    <row r="21" spans="2:16" s="1" customFormat="1" ht="15" customHeight="1" x14ac:dyDescent="0.15">
      <c r="B21" s="15"/>
      <c r="C21" s="16"/>
      <c r="D21" s="2"/>
      <c r="E21" s="13"/>
      <c r="F21" s="4"/>
      <c r="G21" s="4"/>
      <c r="H21" s="4"/>
      <c r="I21" s="4"/>
      <c r="J21" s="4"/>
      <c r="K21" s="4"/>
      <c r="L21" s="4"/>
    </row>
    <row r="22" spans="2:16" s="1" customFormat="1" ht="15" customHeight="1" x14ac:dyDescent="0.15">
      <c r="B22" s="15"/>
      <c r="C22" s="16"/>
      <c r="D22" s="2"/>
      <c r="E22" s="13"/>
      <c r="F22" s="4"/>
      <c r="G22" s="4"/>
      <c r="H22" s="4"/>
      <c r="I22" s="4"/>
      <c r="J22" s="4"/>
      <c r="K22" s="4"/>
      <c r="L22" s="4"/>
    </row>
    <row r="23" spans="2:16" s="1" customFormat="1" ht="15" customHeight="1" x14ac:dyDescent="0.15">
      <c r="B23" s="15"/>
      <c r="C23" s="16"/>
      <c r="D23" s="2"/>
      <c r="E23" s="13"/>
      <c r="F23" s="4"/>
      <c r="G23" s="4"/>
      <c r="H23" s="4"/>
      <c r="I23" s="4"/>
      <c r="J23" s="4"/>
      <c r="K23" s="4"/>
      <c r="L23" s="4"/>
    </row>
    <row r="24" spans="2:16" s="1" customFormat="1" ht="15" customHeight="1" x14ac:dyDescent="0.15">
      <c r="B24" s="15"/>
      <c r="C24" s="16"/>
      <c r="D24" s="2"/>
      <c r="E24" s="13"/>
      <c r="F24" s="4"/>
      <c r="G24" s="4"/>
      <c r="H24" s="4"/>
      <c r="I24" s="4"/>
      <c r="J24" s="4"/>
      <c r="K24" s="4"/>
      <c r="L24" s="4"/>
    </row>
    <row r="25" spans="2:16" s="1" customFormat="1" ht="15" customHeight="1" x14ac:dyDescent="0.15">
      <c r="B25" s="15"/>
      <c r="C25" s="16"/>
      <c r="D25" s="2"/>
      <c r="E25" s="13"/>
      <c r="F25" s="4"/>
      <c r="G25" s="4"/>
      <c r="H25" s="4"/>
      <c r="I25" s="4"/>
      <c r="J25" s="4"/>
      <c r="K25" s="4"/>
      <c r="L25" s="4"/>
    </row>
    <row r="26" spans="2:16" s="1" customFormat="1" ht="15" customHeight="1" x14ac:dyDescent="0.15">
      <c r="B26" s="15"/>
      <c r="C26" s="16"/>
      <c r="D26" s="2"/>
      <c r="E26" s="13"/>
      <c r="F26" s="4"/>
      <c r="G26" s="4"/>
      <c r="H26" s="4"/>
      <c r="I26" s="4"/>
      <c r="J26" s="4"/>
      <c r="K26" s="4"/>
      <c r="L26" s="4"/>
    </row>
    <row r="27" spans="2:16" s="1" customFormat="1" ht="15" customHeight="1" x14ac:dyDescent="0.15">
      <c r="B27" s="20"/>
      <c r="C27" s="20"/>
      <c r="D27" s="47"/>
      <c r="E27" s="34"/>
      <c r="F27" s="10"/>
      <c r="G27" s="10"/>
      <c r="H27" s="10"/>
      <c r="I27" s="10"/>
      <c r="J27" s="10"/>
      <c r="K27" s="10"/>
      <c r="L27" s="10"/>
    </row>
    <row r="28" spans="2:16" s="4" customFormat="1" ht="129.94999999999999" customHeight="1" x14ac:dyDescent="0.15">
      <c r="B28" s="20"/>
      <c r="C28" s="20"/>
      <c r="D28" s="47"/>
      <c r="E28" s="21"/>
      <c r="F28" s="22" t="s">
        <v>156</v>
      </c>
      <c r="G28" s="23" t="s">
        <v>157</v>
      </c>
      <c r="H28" s="23" t="s">
        <v>158</v>
      </c>
      <c r="I28" s="23" t="s">
        <v>159</v>
      </c>
      <c r="J28" s="23" t="s">
        <v>160</v>
      </c>
      <c r="K28" s="23" t="s">
        <v>161</v>
      </c>
      <c r="L28" s="24" t="s">
        <v>22</v>
      </c>
      <c r="M28" s="17"/>
      <c r="N28" s="17"/>
      <c r="O28" s="1"/>
      <c r="P28" s="1"/>
    </row>
    <row r="29" spans="2:16" s="3" customFormat="1" ht="20.100000000000001" customHeight="1" x14ac:dyDescent="0.15">
      <c r="B29" s="20"/>
      <c r="C29" s="20"/>
      <c r="D29" s="47"/>
      <c r="E29" s="11" t="s">
        <v>0</v>
      </c>
      <c r="F29" s="25"/>
      <c r="G29" s="26"/>
      <c r="H29" s="26"/>
      <c r="I29" s="26"/>
      <c r="J29" s="26"/>
      <c r="K29" s="26"/>
      <c r="L29" s="27"/>
      <c r="O29" s="1"/>
      <c r="P29" s="1"/>
    </row>
    <row r="30" spans="2:16" s="1" customFormat="1" ht="22.5" customHeight="1" x14ac:dyDescent="0.15">
      <c r="B30" s="125" t="s">
        <v>10</v>
      </c>
      <c r="C30" s="126"/>
      <c r="D30" s="126"/>
      <c r="E30" s="38">
        <v>423</v>
      </c>
      <c r="F30" s="35">
        <v>46.808510638297875</v>
      </c>
      <c r="G30" s="32">
        <v>27.423167848699766</v>
      </c>
      <c r="H30" s="32">
        <v>23.877068557919621</v>
      </c>
      <c r="I30" s="32">
        <v>33.333333333333329</v>
      </c>
      <c r="J30" s="32">
        <v>31.205673758865249</v>
      </c>
      <c r="K30" s="32">
        <v>30.260047281323878</v>
      </c>
      <c r="L30" s="33">
        <v>3.0732860520094563</v>
      </c>
      <c r="M30" s="16"/>
      <c r="N30" s="16"/>
    </row>
    <row r="31" spans="2:16" s="1" customFormat="1" ht="22.5" customHeight="1" x14ac:dyDescent="0.15">
      <c r="B31" s="127" t="s">
        <v>11</v>
      </c>
      <c r="C31" s="43" t="s">
        <v>12</v>
      </c>
      <c r="D31" s="44"/>
      <c r="E31" s="39">
        <v>180</v>
      </c>
      <c r="F31" s="65">
        <v>65</v>
      </c>
      <c r="G31" s="57">
        <v>17.777777777777779</v>
      </c>
      <c r="H31" s="28">
        <v>21.111111111111111</v>
      </c>
      <c r="I31" s="57">
        <v>25.555555555555554</v>
      </c>
      <c r="J31" s="28">
        <v>34.444444444444443</v>
      </c>
      <c r="K31" s="28">
        <v>32.222222222222221</v>
      </c>
      <c r="L31" s="29">
        <v>3.3333333333333335</v>
      </c>
      <c r="M31" s="16"/>
      <c r="N31" s="16"/>
    </row>
    <row r="32" spans="2:16" s="1" customFormat="1" ht="22.5" customHeight="1" x14ac:dyDescent="0.15">
      <c r="B32" s="128"/>
      <c r="C32" s="41" t="s">
        <v>13</v>
      </c>
      <c r="D32" s="45"/>
      <c r="E32" s="39">
        <v>82</v>
      </c>
      <c r="F32" s="67">
        <v>36.585365853658537</v>
      </c>
      <c r="G32" s="60">
        <v>34.146341463414636</v>
      </c>
      <c r="H32" s="28">
        <v>21.951219512195124</v>
      </c>
      <c r="I32" s="60">
        <v>40.243902439024396</v>
      </c>
      <c r="J32" s="60">
        <v>36.585365853658537</v>
      </c>
      <c r="K32" s="60">
        <v>35.365853658536587</v>
      </c>
      <c r="L32" s="29">
        <v>2.4390243902439024</v>
      </c>
      <c r="M32" s="16"/>
      <c r="N32" s="16"/>
    </row>
    <row r="33" spans="2:12" s="1" customFormat="1" ht="22.5" customHeight="1" x14ac:dyDescent="0.15">
      <c r="B33" s="129"/>
      <c r="C33" s="42" t="s">
        <v>14</v>
      </c>
      <c r="D33" s="46"/>
      <c r="E33" s="40">
        <v>138</v>
      </c>
      <c r="F33" s="52">
        <v>24.637681159420293</v>
      </c>
      <c r="G33" s="56">
        <v>36.231884057971016</v>
      </c>
      <c r="H33" s="56">
        <v>31.884057971014489</v>
      </c>
      <c r="I33" s="56">
        <v>42.028985507246375</v>
      </c>
      <c r="J33" s="48">
        <v>26.086956521739129</v>
      </c>
      <c r="K33" s="30">
        <v>27.536231884057973</v>
      </c>
      <c r="L33" s="31">
        <v>2.8985507246376812</v>
      </c>
    </row>
    <row r="34" spans="2:12" s="1" customFormat="1" ht="22.5" customHeight="1" x14ac:dyDescent="0.15">
      <c r="B34" s="109"/>
      <c r="C34" s="110"/>
      <c r="D34" s="111"/>
      <c r="E34" s="112"/>
      <c r="F34" s="113"/>
      <c r="G34" s="123"/>
      <c r="H34" s="123"/>
      <c r="I34" s="123"/>
      <c r="J34" s="124"/>
      <c r="K34" s="114"/>
      <c r="L34" s="114"/>
    </row>
    <row r="35" spans="2:12" ht="59.25" customHeight="1" x14ac:dyDescent="0.15">
      <c r="C35" s="84"/>
      <c r="D35" s="88" t="str">
        <f t="shared" ref="D35:J35" si="0">F28</f>
        <v>家族を養わなければならなかったから</v>
      </c>
      <c r="E35" s="88" t="str">
        <f t="shared" si="0"/>
        <v>経済的に自立したかったから</v>
      </c>
      <c r="F35" s="88" t="str">
        <f t="shared" si="0"/>
        <v>生活レベルを上げたかったから</v>
      </c>
      <c r="G35" s="88" t="str">
        <f t="shared" si="0"/>
        <v>社会とつながっていたかったから</v>
      </c>
      <c r="H35" s="88" t="str">
        <f t="shared" si="0"/>
        <v>仕事によって自分が成長できたから</v>
      </c>
      <c r="I35" s="88" t="str">
        <f t="shared" si="0"/>
        <v>仕事が面白かったから</v>
      </c>
      <c r="J35" s="88" t="str">
        <f t="shared" si="0"/>
        <v>その他</v>
      </c>
      <c r="K35" s="87"/>
    </row>
    <row r="36" spans="2:12" ht="19.5" customHeight="1" x14ac:dyDescent="0.15">
      <c r="C36" s="84" t="str">
        <f>C31 &amp; "(n=" &amp; E31 &amp; ")"</f>
        <v>男性・管理職/総合職(n=180)</v>
      </c>
      <c r="D36" s="89">
        <f t="shared" ref="D36:J38" si="1">F31</f>
        <v>65</v>
      </c>
      <c r="E36" s="86">
        <f t="shared" si="1"/>
        <v>17.777777777777779</v>
      </c>
      <c r="F36" s="86">
        <f t="shared" si="1"/>
        <v>21.111111111111111</v>
      </c>
      <c r="G36" s="86">
        <f t="shared" si="1"/>
        <v>25.555555555555554</v>
      </c>
      <c r="H36" s="90">
        <f t="shared" si="1"/>
        <v>34.444444444444443</v>
      </c>
      <c r="I36" s="86">
        <f t="shared" si="1"/>
        <v>32.222222222222221</v>
      </c>
      <c r="J36" s="86">
        <f t="shared" si="1"/>
        <v>3.3333333333333335</v>
      </c>
      <c r="K36" s="83"/>
    </row>
    <row r="37" spans="2:12" ht="19.5" customHeight="1" x14ac:dyDescent="0.15">
      <c r="C37" s="84" t="str">
        <f>C32 &amp; "(n=" &amp; E32 &amp; ")"</f>
        <v>女性・管理職/総合職(n=82)</v>
      </c>
      <c r="D37" s="90">
        <f t="shared" si="1"/>
        <v>36.585365853658537</v>
      </c>
      <c r="E37" s="86">
        <f t="shared" si="1"/>
        <v>34.146341463414636</v>
      </c>
      <c r="F37" s="86">
        <f t="shared" si="1"/>
        <v>21.951219512195124</v>
      </c>
      <c r="G37" s="89">
        <f t="shared" si="1"/>
        <v>40.243902439024396</v>
      </c>
      <c r="H37" s="90">
        <f t="shared" si="1"/>
        <v>36.585365853658537</v>
      </c>
      <c r="I37" s="86">
        <f t="shared" si="1"/>
        <v>35.365853658536587</v>
      </c>
      <c r="J37" s="86">
        <f t="shared" si="1"/>
        <v>2.4390243902439024</v>
      </c>
      <c r="K37" s="83"/>
    </row>
    <row r="38" spans="2:12" ht="19.5" customHeight="1" x14ac:dyDescent="0.15">
      <c r="C38" s="84" t="str">
        <f>C33 &amp; "(n=" &amp; E33 &amp; ")"</f>
        <v>女性・一般職(n=138)</v>
      </c>
      <c r="D38" s="86">
        <f t="shared" si="1"/>
        <v>24.637681159420293</v>
      </c>
      <c r="E38" s="90">
        <f t="shared" si="1"/>
        <v>36.231884057971016</v>
      </c>
      <c r="F38" s="86">
        <f t="shared" si="1"/>
        <v>31.884057971014489</v>
      </c>
      <c r="G38" s="89">
        <f t="shared" si="1"/>
        <v>42.028985507246375</v>
      </c>
      <c r="H38" s="86">
        <f t="shared" si="1"/>
        <v>26.086956521739129</v>
      </c>
      <c r="I38" s="86">
        <f t="shared" si="1"/>
        <v>27.536231884057973</v>
      </c>
      <c r="J38" s="86">
        <f t="shared" si="1"/>
        <v>2.8985507246376812</v>
      </c>
      <c r="K38" s="83"/>
    </row>
    <row r="39" spans="2:12" x14ac:dyDescent="0.15">
      <c r="C39" t="str">
        <f>B30 &amp; "(n=" &amp; E30 &amp; ")"</f>
        <v>全体(n=423)</v>
      </c>
      <c r="D39" s="83">
        <f>F30</f>
        <v>46.808510638297875</v>
      </c>
      <c r="E39" s="83">
        <f t="shared" ref="E39:J39" si="2">G30</f>
        <v>27.423167848699766</v>
      </c>
      <c r="F39" s="83">
        <f t="shared" si="2"/>
        <v>23.877068557919621</v>
      </c>
      <c r="G39" s="83">
        <f t="shared" si="2"/>
        <v>33.333333333333329</v>
      </c>
      <c r="H39" s="83">
        <f t="shared" si="2"/>
        <v>31.205673758865249</v>
      </c>
      <c r="I39" s="83">
        <f t="shared" si="2"/>
        <v>30.260047281323878</v>
      </c>
      <c r="J39" s="83">
        <f t="shared" si="2"/>
        <v>3.0732860520094563</v>
      </c>
      <c r="K39" s="83"/>
    </row>
  </sheetData>
  <mergeCells count="2">
    <mergeCell ref="B30:D30"/>
    <mergeCell ref="B31:B33"/>
  </mergeCells>
  <phoneticPr fontId="5"/>
  <conditionalFormatting sqref="C31:C32 F28:L28">
    <cfRule type="cellIs" dxfId="101" priority="3" stopIfTrue="1" operator="equal">
      <formula>"."</formula>
    </cfRule>
  </conditionalFormatting>
  <conditionalFormatting sqref="M28">
    <cfRule type="cellIs" dxfId="100" priority="2" stopIfTrue="1" operator="equal">
      <formula>"."</formula>
    </cfRule>
  </conditionalFormatting>
  <conditionalFormatting sqref="N28">
    <cfRule type="cellIs" dxfId="99"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C28" zoomScaleNormal="100" workbookViewId="0">
      <selection activeCell="C34" sqref="A34:XFD34"/>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162</v>
      </c>
      <c r="G28" s="23" t="s">
        <v>163</v>
      </c>
      <c r="H28" s="24" t="s">
        <v>164</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423</v>
      </c>
      <c r="F30" s="35">
        <v>49.1725768321513</v>
      </c>
      <c r="G30" s="32">
        <v>36.406619385342793</v>
      </c>
      <c r="H30" s="33">
        <v>14.420803782505912</v>
      </c>
      <c r="I30" s="19"/>
      <c r="J30" s="19"/>
      <c r="L30" s="125" t="s">
        <v>10</v>
      </c>
      <c r="M30" s="126"/>
      <c r="N30" s="126"/>
      <c r="O30" s="38">
        <f t="shared" ref="O30:O33" si="0">IF(LEN(E30)=0,"",E30)</f>
        <v>423</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180</v>
      </c>
      <c r="F31" s="36">
        <v>50.555555555555557</v>
      </c>
      <c r="G31" s="60">
        <v>43.333333333333336</v>
      </c>
      <c r="H31" s="62">
        <v>6.1111111111111107</v>
      </c>
      <c r="I31" s="19"/>
      <c r="J31" s="19"/>
      <c r="K31" s="4"/>
      <c r="L31" s="127" t="s">
        <v>11</v>
      </c>
      <c r="M31" s="43" t="s">
        <v>12</v>
      </c>
      <c r="N31" s="44"/>
      <c r="O31" s="39">
        <f t="shared" si="0"/>
        <v>180</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82</v>
      </c>
      <c r="F32" s="51">
        <v>54.878048780487809</v>
      </c>
      <c r="G32" s="28">
        <v>34.146341463414636</v>
      </c>
      <c r="H32" s="29">
        <v>10.975609756097562</v>
      </c>
      <c r="I32" s="19"/>
      <c r="J32" s="19"/>
      <c r="K32" s="4"/>
      <c r="L32" s="128"/>
      <c r="M32" s="41" t="s">
        <v>13</v>
      </c>
      <c r="N32" s="45"/>
      <c r="O32" s="39">
        <f t="shared" si="0"/>
        <v>82</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138</v>
      </c>
      <c r="F33" s="37">
        <v>44.927536231884055</v>
      </c>
      <c r="G33" s="48">
        <v>28.260869565217391</v>
      </c>
      <c r="H33" s="69">
        <v>26.811594202898554</v>
      </c>
      <c r="I33" s="4"/>
      <c r="J33" s="4"/>
      <c r="L33" s="129"/>
      <c r="M33" s="42" t="s">
        <v>14</v>
      </c>
      <c r="N33" s="46"/>
      <c r="O33" s="40">
        <f t="shared" si="0"/>
        <v>138</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22" customFormat="1" ht="22.5" customHeight="1" x14ac:dyDescent="0.15">
      <c r="B34" s="116"/>
      <c r="C34" s="117"/>
      <c r="D34" s="118"/>
      <c r="E34" s="119"/>
      <c r="F34" s="120"/>
      <c r="G34" s="120"/>
      <c r="H34" s="120"/>
      <c r="I34" s="121"/>
      <c r="J34" s="121"/>
      <c r="L34" s="116"/>
      <c r="M34" s="117"/>
      <c r="N34" s="118"/>
      <c r="O34" s="119"/>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row>
    <row r="35" spans="2:122" ht="22.5" customHeight="1" x14ac:dyDescent="0.15">
      <c r="D35" s="82" t="str">
        <f>F28</f>
        <v>仕事をする上での指針となっている</v>
      </c>
      <c r="E35" s="82" t="str">
        <f>G28</f>
        <v>仕事をする上での指針となっていない</v>
      </c>
      <c r="F35" s="82" t="str">
        <f>H28</f>
        <v>企業理念を知らない</v>
      </c>
      <c r="G35" s="82" t="s">
        <v>323</v>
      </c>
      <c r="H35" s="82"/>
      <c r="I35" s="82"/>
      <c r="J35" s="82"/>
      <c r="K35" s="82"/>
    </row>
    <row r="36" spans="2:122" ht="22.5" customHeight="1" x14ac:dyDescent="0.15">
      <c r="C36" t="str">
        <f>C31 &amp; "(n=" &amp; E31 &amp; ")"</f>
        <v>男性・管理職/総合職(n=180)</v>
      </c>
      <c r="D36" s="83">
        <f t="shared" ref="D36:F38" si="1">F31</f>
        <v>50.555555555555557</v>
      </c>
      <c r="E36" s="83">
        <f t="shared" si="1"/>
        <v>43.333333333333336</v>
      </c>
      <c r="F36" s="83">
        <f t="shared" si="1"/>
        <v>6.1111111111111107</v>
      </c>
      <c r="G36" s="83">
        <f>SUM(D36:F36)</f>
        <v>100</v>
      </c>
      <c r="H36" s="83"/>
      <c r="I36" s="83"/>
      <c r="J36" s="83"/>
      <c r="K36" s="83"/>
    </row>
    <row r="37" spans="2:122" ht="22.5" customHeight="1" x14ac:dyDescent="0.15">
      <c r="C37" t="str">
        <f>C32 &amp; "(n=" &amp; E32 &amp; ")"</f>
        <v>女性・管理職/総合職(n=82)</v>
      </c>
      <c r="D37" s="83">
        <f t="shared" si="1"/>
        <v>54.878048780487809</v>
      </c>
      <c r="E37" s="83">
        <f t="shared" si="1"/>
        <v>34.146341463414636</v>
      </c>
      <c r="F37" s="83">
        <f t="shared" si="1"/>
        <v>10.975609756097562</v>
      </c>
      <c r="G37" s="83">
        <f t="shared" ref="G37:G39" si="2">SUM(D37:F37)</f>
        <v>100</v>
      </c>
      <c r="H37" s="83"/>
      <c r="I37" s="83"/>
      <c r="J37" s="83"/>
      <c r="K37" s="83"/>
    </row>
    <row r="38" spans="2:122" ht="22.5" customHeight="1" x14ac:dyDescent="0.15">
      <c r="C38" t="str">
        <f>C33 &amp; "(n=" &amp; E33 &amp; ")"</f>
        <v>女性・一般職(n=138)</v>
      </c>
      <c r="D38" s="83">
        <f t="shared" si="1"/>
        <v>44.927536231884055</v>
      </c>
      <c r="E38" s="83">
        <f t="shared" si="1"/>
        <v>28.260869565217391</v>
      </c>
      <c r="F38" s="83">
        <f t="shared" si="1"/>
        <v>26.811594202898554</v>
      </c>
      <c r="G38" s="83">
        <f t="shared" si="2"/>
        <v>100</v>
      </c>
      <c r="H38" s="83"/>
      <c r="I38" s="83"/>
      <c r="J38" s="83"/>
      <c r="K38" s="83"/>
    </row>
    <row r="39" spans="2:122" ht="22.5" customHeight="1" x14ac:dyDescent="0.15">
      <c r="C39" t="str">
        <f>B30 &amp; "(n=" &amp; E30 &amp; ")"</f>
        <v>全体(n=423)</v>
      </c>
      <c r="D39" s="83">
        <f>F30</f>
        <v>49.1725768321513</v>
      </c>
      <c r="E39" s="83">
        <f t="shared" ref="E39:F39" si="3">G30</f>
        <v>36.406619385342793</v>
      </c>
      <c r="F39" s="83">
        <f t="shared" si="3"/>
        <v>14.420803782505912</v>
      </c>
      <c r="G39" s="83">
        <f t="shared" si="2"/>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98" priority="2" stopIfTrue="1" operator="equal">
      <formula>"."</formula>
    </cfRule>
  </conditionalFormatting>
  <conditionalFormatting sqref="M31:M32">
    <cfRule type="cellIs" dxfId="9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1"/>
  <sheetViews>
    <sheetView topLeftCell="B28" zoomScaleNormal="100" workbookViewId="0">
      <selection activeCell="L35" sqref="L35"/>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0"/>
      <c r="C27" s="20"/>
      <c r="D27" s="47"/>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0"/>
      <c r="C28" s="20"/>
      <c r="D28" s="47"/>
      <c r="E28" s="21"/>
      <c r="F28" s="22" t="s">
        <v>79</v>
      </c>
      <c r="G28" s="23" t="s">
        <v>165</v>
      </c>
      <c r="H28" s="23" t="s">
        <v>166</v>
      </c>
      <c r="I28" s="23" t="s">
        <v>75</v>
      </c>
      <c r="J28" s="24" t="s">
        <v>167</v>
      </c>
      <c r="K28" s="17"/>
      <c r="L28" s="17"/>
      <c r="M28" s="1"/>
      <c r="N28" s="9"/>
      <c r="O28" s="9"/>
      <c r="P28" s="9"/>
      <c r="AA28" s="17"/>
      <c r="AB28" s="17"/>
      <c r="AC28" s="17"/>
      <c r="AD28" s="17"/>
      <c r="AE28" s="17"/>
      <c r="AF28" s="17"/>
    </row>
    <row r="29" spans="2:124" s="3" customFormat="1" ht="20.100000000000001" customHeight="1" x14ac:dyDescent="0.15">
      <c r="B29" s="20"/>
      <c r="C29" s="20"/>
      <c r="D29" s="47"/>
      <c r="E29" s="11" t="s">
        <v>0</v>
      </c>
      <c r="F29" s="25"/>
      <c r="G29" s="26"/>
      <c r="H29" s="26"/>
      <c r="I29" s="26"/>
      <c r="J29" s="27"/>
      <c r="K29" s="18"/>
      <c r="L29" s="18"/>
      <c r="M29" s="1"/>
      <c r="Q29" s="72" t="s">
        <v>0</v>
      </c>
      <c r="Y29" s="12"/>
      <c r="Z29" s="4"/>
      <c r="AA29" s="14" t="s">
        <v>1</v>
      </c>
      <c r="AB29" s="18"/>
      <c r="AC29" s="18"/>
      <c r="AD29" s="18"/>
      <c r="AE29" s="18"/>
      <c r="AF29" s="18"/>
    </row>
    <row r="30" spans="2:124" s="1" customFormat="1" ht="22.5" customHeight="1" x14ac:dyDescent="0.15">
      <c r="B30" s="125" t="s">
        <v>10</v>
      </c>
      <c r="C30" s="126"/>
      <c r="D30" s="126"/>
      <c r="E30" s="38">
        <v>423</v>
      </c>
      <c r="F30" s="35">
        <v>22.93144208037825</v>
      </c>
      <c r="G30" s="32">
        <v>46.572104018912533</v>
      </c>
      <c r="H30" s="32">
        <v>14.184397163120568</v>
      </c>
      <c r="I30" s="32">
        <v>6.6193853427895979</v>
      </c>
      <c r="J30" s="33">
        <v>9.6926713947990546</v>
      </c>
      <c r="K30" s="19"/>
      <c r="L30" s="19"/>
      <c r="N30" s="125" t="s">
        <v>10</v>
      </c>
      <c r="O30" s="126"/>
      <c r="P30" s="126"/>
      <c r="Q30" s="38">
        <f t="shared" ref="Q30:Q33" si="0">IF(LEN(E30)=0,"",E30)</f>
        <v>423</v>
      </c>
      <c r="R30" s="78"/>
      <c r="S30" s="79"/>
      <c r="T30" s="79"/>
      <c r="U30" s="79"/>
      <c r="V30" s="79"/>
      <c r="W30" s="79"/>
      <c r="X30" s="79"/>
      <c r="Y30" s="79"/>
      <c r="Z30" s="80"/>
      <c r="AA30" s="81"/>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127" t="s">
        <v>11</v>
      </c>
      <c r="C31" s="43" t="s">
        <v>12</v>
      </c>
      <c r="D31" s="44"/>
      <c r="E31" s="39">
        <v>180</v>
      </c>
      <c r="F31" s="51">
        <v>31.666666666666664</v>
      </c>
      <c r="G31" s="28">
        <v>47.222222222222221</v>
      </c>
      <c r="H31" s="28">
        <v>11.666666666666666</v>
      </c>
      <c r="I31" s="28">
        <v>3.8888888888888888</v>
      </c>
      <c r="J31" s="29">
        <v>5.5555555555555554</v>
      </c>
      <c r="K31" s="8"/>
      <c r="L31" s="19"/>
      <c r="M31" s="4"/>
      <c r="N31" s="127" t="s">
        <v>11</v>
      </c>
      <c r="O31" s="43" t="s">
        <v>12</v>
      </c>
      <c r="P31" s="44"/>
      <c r="Q31" s="39">
        <f t="shared" si="0"/>
        <v>180</v>
      </c>
      <c r="R31" s="73"/>
      <c r="S31" s="7"/>
      <c r="T31" s="7"/>
      <c r="U31" s="7"/>
      <c r="V31" s="7"/>
      <c r="W31" s="7"/>
      <c r="X31" s="7"/>
      <c r="Y31" s="7"/>
      <c r="Z31" s="4"/>
      <c r="AA31" s="74"/>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128"/>
      <c r="C32" s="41" t="s">
        <v>13</v>
      </c>
      <c r="D32" s="45"/>
      <c r="E32" s="39">
        <v>82</v>
      </c>
      <c r="F32" s="36">
        <v>24.390243902439025</v>
      </c>
      <c r="G32" s="60">
        <v>53.658536585365859</v>
      </c>
      <c r="H32" s="57">
        <v>8.536585365853659</v>
      </c>
      <c r="I32" s="28">
        <v>4.8780487804878048</v>
      </c>
      <c r="J32" s="29">
        <v>8.536585365853659</v>
      </c>
      <c r="K32" s="8"/>
      <c r="L32" s="19"/>
      <c r="M32" s="4"/>
      <c r="N32" s="128"/>
      <c r="O32" s="41" t="s">
        <v>13</v>
      </c>
      <c r="P32" s="45"/>
      <c r="Q32" s="39">
        <f t="shared" si="0"/>
        <v>82</v>
      </c>
      <c r="R32" s="73"/>
      <c r="S32" s="7"/>
      <c r="T32" s="7"/>
      <c r="U32" s="7"/>
      <c r="V32" s="7"/>
      <c r="W32" s="7"/>
      <c r="X32" s="7"/>
      <c r="Y32" s="7"/>
      <c r="Z32" s="4"/>
      <c r="AA32" s="74"/>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2:124" s="1" customFormat="1" ht="22.5" customHeight="1" x14ac:dyDescent="0.15">
      <c r="B33" s="129"/>
      <c r="C33" s="42" t="s">
        <v>14</v>
      </c>
      <c r="D33" s="46"/>
      <c r="E33" s="40">
        <v>138</v>
      </c>
      <c r="F33" s="52">
        <v>12.318840579710146</v>
      </c>
      <c r="G33" s="30">
        <v>42.028985507246375</v>
      </c>
      <c r="H33" s="56">
        <v>20.289855072463769</v>
      </c>
      <c r="I33" s="30">
        <v>10.869565217391305</v>
      </c>
      <c r="J33" s="31">
        <v>14.492753623188406</v>
      </c>
      <c r="K33" s="8"/>
      <c r="L33" s="4"/>
      <c r="N33" s="129"/>
      <c r="O33" s="42" t="s">
        <v>14</v>
      </c>
      <c r="P33" s="46"/>
      <c r="Q33" s="40">
        <f t="shared" si="0"/>
        <v>138</v>
      </c>
      <c r="R33" s="75"/>
      <c r="S33" s="76"/>
      <c r="T33" s="76"/>
      <c r="U33" s="76"/>
      <c r="V33" s="76"/>
      <c r="W33" s="76"/>
      <c r="X33" s="76"/>
      <c r="Y33" s="76"/>
      <c r="Z33" s="76"/>
      <c r="AA33" s="77"/>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row>
    <row r="34" spans="2:124" ht="22.5" customHeight="1" x14ac:dyDescent="0.15">
      <c r="K34" s="83"/>
    </row>
    <row r="35" spans="2:124" ht="22.5" customHeight="1" x14ac:dyDescent="0.15">
      <c r="D35" s="82" t="str">
        <f>F28</f>
        <v>ある</v>
      </c>
      <c r="E35" s="82" t="str">
        <f t="shared" ref="E35:H35" si="1">G28</f>
        <v>どちらかと言えばある</v>
      </c>
      <c r="F35" s="82" t="str">
        <f t="shared" si="1"/>
        <v>どちらかと言えばない</v>
      </c>
      <c r="G35" s="82" t="str">
        <f t="shared" si="1"/>
        <v>ない</v>
      </c>
      <c r="H35" s="82" t="str">
        <f t="shared" si="1"/>
        <v>考えたことがない</v>
      </c>
      <c r="I35" s="82" t="s">
        <v>323</v>
      </c>
      <c r="J35" s="82"/>
      <c r="K35" s="82"/>
    </row>
    <row r="36" spans="2:124" ht="22.5" customHeight="1" x14ac:dyDescent="0.15">
      <c r="C36" t="str">
        <f>C31 &amp; "(n=" &amp; E31 &amp; ")"</f>
        <v>男性・管理職/総合職(n=180)</v>
      </c>
      <c r="D36" s="83">
        <f>F31</f>
        <v>31.666666666666664</v>
      </c>
      <c r="E36" s="83">
        <f t="shared" ref="E36:H38" si="2">G31</f>
        <v>47.222222222222221</v>
      </c>
      <c r="F36" s="83">
        <f t="shared" si="2"/>
        <v>11.666666666666666</v>
      </c>
      <c r="G36" s="83">
        <f t="shared" si="2"/>
        <v>3.8888888888888888</v>
      </c>
      <c r="H36" s="83">
        <f t="shared" si="2"/>
        <v>5.5555555555555554</v>
      </c>
      <c r="I36" s="83">
        <f>SUM(D36:H36)</f>
        <v>100</v>
      </c>
      <c r="J36" s="83">
        <f>D36+E36</f>
        <v>78.888888888888886</v>
      </c>
      <c r="K36" s="83"/>
    </row>
    <row r="37" spans="2:124" ht="22.5" customHeight="1" x14ac:dyDescent="0.15">
      <c r="C37" t="str">
        <f t="shared" ref="C37:C38" si="3">C32 &amp; "(n=" &amp; E32 &amp; ")"</f>
        <v>女性・管理職/総合職(n=82)</v>
      </c>
      <c r="D37" s="83">
        <f t="shared" ref="D37:D38" si="4">F32</f>
        <v>24.390243902439025</v>
      </c>
      <c r="E37" s="83">
        <f t="shared" si="2"/>
        <v>53.658536585365859</v>
      </c>
      <c r="F37" s="83">
        <f t="shared" si="2"/>
        <v>8.536585365853659</v>
      </c>
      <c r="G37" s="83">
        <f t="shared" si="2"/>
        <v>4.8780487804878048</v>
      </c>
      <c r="H37" s="83">
        <f t="shared" si="2"/>
        <v>8.536585365853659</v>
      </c>
      <c r="I37" s="83">
        <f t="shared" ref="I37:I39" si="5">SUM(D37:H37)</f>
        <v>100</v>
      </c>
      <c r="J37" s="83">
        <f t="shared" ref="J37:J38" si="6">D37+E37</f>
        <v>78.048780487804891</v>
      </c>
      <c r="K37" s="83"/>
    </row>
    <row r="38" spans="2:124" ht="22.5" customHeight="1" x14ac:dyDescent="0.15">
      <c r="C38" t="str">
        <f t="shared" si="3"/>
        <v>女性・一般職(n=138)</v>
      </c>
      <c r="D38" s="83">
        <f t="shared" si="4"/>
        <v>12.318840579710146</v>
      </c>
      <c r="E38" s="83">
        <f t="shared" si="2"/>
        <v>42.028985507246375</v>
      </c>
      <c r="F38" s="83">
        <f t="shared" si="2"/>
        <v>20.289855072463769</v>
      </c>
      <c r="G38" s="83">
        <f t="shared" si="2"/>
        <v>10.869565217391305</v>
      </c>
      <c r="H38" s="83">
        <f t="shared" si="2"/>
        <v>14.492753623188406</v>
      </c>
      <c r="I38" s="83">
        <f t="shared" si="5"/>
        <v>100</v>
      </c>
      <c r="J38" s="83">
        <f t="shared" si="6"/>
        <v>54.347826086956523</v>
      </c>
      <c r="K38" s="83"/>
    </row>
    <row r="39" spans="2:124" ht="22.5" customHeight="1" x14ac:dyDescent="0.15">
      <c r="C39" t="str">
        <f>B30 &amp; "(n=" &amp; E30 &amp; ")"</f>
        <v>全体(n=423)</v>
      </c>
      <c r="D39" s="83">
        <f>F30</f>
        <v>22.93144208037825</v>
      </c>
      <c r="E39" s="83">
        <f t="shared" ref="E39:H39" si="7">G30</f>
        <v>46.572104018912533</v>
      </c>
      <c r="F39" s="83">
        <f t="shared" si="7"/>
        <v>14.184397163120568</v>
      </c>
      <c r="G39" s="83">
        <f t="shared" si="7"/>
        <v>6.6193853427895979</v>
      </c>
      <c r="H39" s="83">
        <f t="shared" si="7"/>
        <v>9.6926713947990546</v>
      </c>
      <c r="I39" s="83">
        <f t="shared" si="5"/>
        <v>100</v>
      </c>
      <c r="J39" s="83"/>
      <c r="K39" s="83"/>
    </row>
    <row r="40" spans="2:124" ht="22.5" customHeight="1" x14ac:dyDescent="0.15"/>
    <row r="41" spans="2:124" ht="22.5" customHeight="1" x14ac:dyDescent="0.15"/>
    <row r="42" spans="2:124" ht="22.5" customHeight="1" x14ac:dyDescent="0.15"/>
    <row r="43" spans="2:124" ht="22.5" customHeight="1" x14ac:dyDescent="0.15"/>
    <row r="44" spans="2:124" ht="22.5" customHeight="1" x14ac:dyDescent="0.15"/>
    <row r="45" spans="2:124" ht="22.5" customHeight="1" x14ac:dyDescent="0.15"/>
    <row r="46" spans="2:124" ht="22.5" customHeight="1" x14ac:dyDescent="0.15"/>
    <row r="47" spans="2:124" ht="22.5" customHeight="1" x14ac:dyDescent="0.15"/>
    <row r="48" spans="2:124" ht="22.5" customHeight="1" x14ac:dyDescent="0.15"/>
    <row r="49" ht="22.5" customHeight="1" x14ac:dyDescent="0.15"/>
    <row r="50" ht="22.5" customHeight="1" x14ac:dyDescent="0.15"/>
    <row r="51" ht="22.5" customHeight="1" x14ac:dyDescent="0.15"/>
  </sheetData>
  <mergeCells count="4">
    <mergeCell ref="B30:D30"/>
    <mergeCell ref="B31:B33"/>
    <mergeCell ref="N30:P30"/>
    <mergeCell ref="N31:N33"/>
  </mergeCells>
  <phoneticPr fontId="5"/>
  <conditionalFormatting sqref="AA28:AF28 C31:C32 F28:L28">
    <cfRule type="cellIs" dxfId="96" priority="2" stopIfTrue="1" operator="equal">
      <formula>"."</formula>
    </cfRule>
  </conditionalFormatting>
  <conditionalFormatting sqref="O31:O32">
    <cfRule type="cellIs" dxfId="95"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29" zoomScaleNormal="100" workbookViewId="0">
      <selection activeCell="J34" sqref="J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148</v>
      </c>
      <c r="G28" s="23" t="s">
        <v>149</v>
      </c>
      <c r="H28" s="23" t="s">
        <v>150</v>
      </c>
      <c r="I28" s="24" t="s">
        <v>151</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294</v>
      </c>
      <c r="F30" s="35">
        <v>32.653061224489797</v>
      </c>
      <c r="G30" s="32">
        <v>51.360544217687078</v>
      </c>
      <c r="H30" s="32">
        <v>10.884353741496598</v>
      </c>
      <c r="I30" s="33">
        <v>5.1020408163265305</v>
      </c>
      <c r="J30" s="19"/>
      <c r="K30" s="19"/>
      <c r="M30" s="125" t="s">
        <v>10</v>
      </c>
      <c r="N30" s="126"/>
      <c r="O30" s="126"/>
      <c r="P30" s="38">
        <f t="shared" ref="P30:P33" si="0">IF(LEN(E30)=0,"",E30)</f>
        <v>294</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142</v>
      </c>
      <c r="F31" s="36">
        <v>37.323943661971832</v>
      </c>
      <c r="G31" s="57">
        <v>43.661971830985912</v>
      </c>
      <c r="H31" s="28">
        <v>12.676056338028168</v>
      </c>
      <c r="I31" s="29">
        <v>6.3380281690140841</v>
      </c>
      <c r="J31" s="8"/>
      <c r="K31" s="19"/>
      <c r="L31" s="4"/>
      <c r="M31" s="127" t="s">
        <v>11</v>
      </c>
      <c r="N31" s="43" t="s">
        <v>12</v>
      </c>
      <c r="O31" s="44"/>
      <c r="P31" s="39">
        <f t="shared" si="0"/>
        <v>142</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64</v>
      </c>
      <c r="F32" s="63">
        <v>26.5625</v>
      </c>
      <c r="G32" s="49">
        <v>62.5</v>
      </c>
      <c r="H32" s="57">
        <v>3.125</v>
      </c>
      <c r="I32" s="29">
        <v>7.8125</v>
      </c>
      <c r="J32" s="8"/>
      <c r="K32" s="19"/>
      <c r="L32" s="4"/>
      <c r="M32" s="128"/>
      <c r="N32" s="41" t="s">
        <v>13</v>
      </c>
      <c r="O32" s="45"/>
      <c r="P32" s="39">
        <f t="shared" si="0"/>
        <v>64</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75</v>
      </c>
      <c r="F33" s="71">
        <v>26.666666666666668</v>
      </c>
      <c r="G33" s="56">
        <v>58.666666666666664</v>
      </c>
      <c r="H33" s="30">
        <v>13.333333333333334</v>
      </c>
      <c r="I33" s="31">
        <v>1.3333333333333335</v>
      </c>
      <c r="J33" s="8"/>
      <c r="K33" s="4"/>
      <c r="M33" s="129"/>
      <c r="N33" s="42" t="s">
        <v>14</v>
      </c>
      <c r="O33" s="46"/>
      <c r="P33" s="40">
        <f t="shared" si="0"/>
        <v>75</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c r="J34" s="83"/>
    </row>
    <row r="35" spans="2:123" ht="22.5" customHeight="1" x14ac:dyDescent="0.15">
      <c r="D35" s="82" t="str">
        <f>F28</f>
        <v>そう思う</v>
      </c>
      <c r="E35" s="82" t="str">
        <f t="shared" ref="E35:G35" si="1">G28</f>
        <v>ややそう思う</v>
      </c>
      <c r="F35" s="82" t="str">
        <f t="shared" si="1"/>
        <v>あまりそう思わない</v>
      </c>
      <c r="G35" s="82" t="str">
        <f t="shared" si="1"/>
        <v>そう思わない</v>
      </c>
      <c r="H35" s="82" t="s">
        <v>323</v>
      </c>
      <c r="I35" s="82"/>
      <c r="J35" s="82"/>
      <c r="K35" s="82"/>
    </row>
    <row r="36" spans="2:123" ht="22.5" customHeight="1" x14ac:dyDescent="0.15">
      <c r="C36" t="str">
        <f>C31 &amp; "(n=" &amp; E31 &amp; ")"</f>
        <v>男性・管理職/総合職(n=142)</v>
      </c>
      <c r="D36" s="83">
        <f>F31</f>
        <v>37.323943661971832</v>
      </c>
      <c r="E36" s="83">
        <f t="shared" ref="E36:G38" si="2">G31</f>
        <v>43.661971830985912</v>
      </c>
      <c r="F36" s="83">
        <f t="shared" si="2"/>
        <v>12.676056338028168</v>
      </c>
      <c r="G36" s="83">
        <f t="shared" si="2"/>
        <v>6.3380281690140841</v>
      </c>
      <c r="H36" s="83">
        <f>SUM(D36:G36)</f>
        <v>100</v>
      </c>
      <c r="I36" s="83">
        <f>D36+E36</f>
        <v>80.985915492957744</v>
      </c>
      <c r="J36" s="83"/>
      <c r="K36" s="83"/>
    </row>
    <row r="37" spans="2:123" ht="22.5" customHeight="1" x14ac:dyDescent="0.15">
      <c r="C37" t="str">
        <f t="shared" ref="C37:C38" si="3">C32 &amp; "(n=" &amp; E32 &amp; ")"</f>
        <v>女性・管理職/総合職(n=64)</v>
      </c>
      <c r="D37" s="83">
        <f t="shared" ref="D37:D38" si="4">F32</f>
        <v>26.5625</v>
      </c>
      <c r="E37" s="83">
        <f t="shared" si="2"/>
        <v>62.5</v>
      </c>
      <c r="F37" s="83">
        <f t="shared" si="2"/>
        <v>3.125</v>
      </c>
      <c r="G37" s="83">
        <f t="shared" si="2"/>
        <v>7.8125</v>
      </c>
      <c r="H37" s="83">
        <f t="shared" ref="H37:H39" si="5">SUM(D37:G37)</f>
        <v>100</v>
      </c>
      <c r="I37" s="83">
        <f t="shared" ref="I37:I38" si="6">D37+E37</f>
        <v>89.0625</v>
      </c>
      <c r="J37" s="83"/>
      <c r="K37" s="83"/>
    </row>
    <row r="38" spans="2:123" ht="22.5" customHeight="1" x14ac:dyDescent="0.15">
      <c r="C38" t="str">
        <f t="shared" si="3"/>
        <v>女性・一般職(n=75)</v>
      </c>
      <c r="D38" s="83">
        <f t="shared" si="4"/>
        <v>26.666666666666668</v>
      </c>
      <c r="E38" s="83">
        <f t="shared" si="2"/>
        <v>58.666666666666664</v>
      </c>
      <c r="F38" s="83">
        <f t="shared" si="2"/>
        <v>13.333333333333334</v>
      </c>
      <c r="G38" s="83">
        <f t="shared" si="2"/>
        <v>1.3333333333333335</v>
      </c>
      <c r="H38" s="83">
        <f t="shared" si="5"/>
        <v>99.999999999999986</v>
      </c>
      <c r="I38" s="83">
        <f t="shared" si="6"/>
        <v>85.333333333333329</v>
      </c>
      <c r="J38" s="83"/>
      <c r="K38" s="83"/>
    </row>
    <row r="39" spans="2:123" ht="22.5" customHeight="1" x14ac:dyDescent="0.15">
      <c r="C39" t="str">
        <f>B30 &amp; "(n=" &amp; E30 &amp; ")"</f>
        <v>全体(n=294)</v>
      </c>
      <c r="D39" s="83">
        <f>F30</f>
        <v>32.653061224489797</v>
      </c>
      <c r="E39" s="83">
        <f t="shared" ref="E39:G39" si="7">G30</f>
        <v>51.360544217687078</v>
      </c>
      <c r="F39" s="83">
        <f t="shared" si="7"/>
        <v>10.884353741496598</v>
      </c>
      <c r="G39" s="83">
        <f t="shared" si="7"/>
        <v>5.1020408163265305</v>
      </c>
      <c r="H39" s="83">
        <f t="shared" si="5"/>
        <v>100</v>
      </c>
      <c r="I39" s="83"/>
      <c r="J39" s="83"/>
      <c r="K39" s="83"/>
    </row>
    <row r="40" spans="2:123" ht="22.5" customHeight="1" x14ac:dyDescent="0.15"/>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94" priority="2" stopIfTrue="1" operator="equal">
      <formula>"."</formula>
    </cfRule>
  </conditionalFormatting>
  <conditionalFormatting sqref="N31:N32">
    <cfRule type="cellIs" dxfId="93"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28" zoomScaleNormal="100" workbookViewId="0">
      <selection activeCell="J34" sqref="J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168</v>
      </c>
      <c r="G28" s="23" t="s">
        <v>169</v>
      </c>
      <c r="H28" s="23" t="s">
        <v>170</v>
      </c>
      <c r="I28" s="24" t="s">
        <v>171</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294</v>
      </c>
      <c r="F30" s="35">
        <v>27.210884353741498</v>
      </c>
      <c r="G30" s="32">
        <v>54.421768707482997</v>
      </c>
      <c r="H30" s="32">
        <v>16.326530612244898</v>
      </c>
      <c r="I30" s="33">
        <v>2.0408163265306123</v>
      </c>
      <c r="J30" s="19"/>
      <c r="K30" s="19"/>
      <c r="M30" s="125" t="s">
        <v>10</v>
      </c>
      <c r="N30" s="126"/>
      <c r="O30" s="126"/>
      <c r="P30" s="38">
        <f t="shared" ref="P30:P33" si="0">IF(LEN(E30)=0,"",E30)</f>
        <v>294</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142</v>
      </c>
      <c r="F31" s="51">
        <v>34.507042253521128</v>
      </c>
      <c r="G31" s="57">
        <v>48.591549295774648</v>
      </c>
      <c r="H31" s="28">
        <v>15.492957746478872</v>
      </c>
      <c r="I31" s="29">
        <v>1.4084507042253522</v>
      </c>
      <c r="J31" s="8"/>
      <c r="K31" s="19"/>
      <c r="L31" s="4"/>
      <c r="M31" s="127" t="s">
        <v>11</v>
      </c>
      <c r="N31" s="43" t="s">
        <v>12</v>
      </c>
      <c r="O31" s="44"/>
      <c r="P31" s="39">
        <f t="shared" si="0"/>
        <v>142</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64</v>
      </c>
      <c r="F32" s="63">
        <v>20.3125</v>
      </c>
      <c r="G32" s="28">
        <v>59.375</v>
      </c>
      <c r="H32" s="28">
        <v>15.625</v>
      </c>
      <c r="I32" s="29">
        <v>4.6875</v>
      </c>
      <c r="J32" s="8"/>
      <c r="K32" s="19"/>
      <c r="L32" s="4"/>
      <c r="M32" s="128"/>
      <c r="N32" s="41" t="s">
        <v>13</v>
      </c>
      <c r="O32" s="45"/>
      <c r="P32" s="39">
        <f t="shared" si="0"/>
        <v>64</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75</v>
      </c>
      <c r="F33" s="71">
        <v>20</v>
      </c>
      <c r="G33" s="56">
        <v>64</v>
      </c>
      <c r="H33" s="30">
        <v>14.666666666666666</v>
      </c>
      <c r="I33" s="31">
        <v>1.3333333333333335</v>
      </c>
      <c r="J33" s="8"/>
      <c r="K33" s="4"/>
      <c r="M33" s="129"/>
      <c r="N33" s="42" t="s">
        <v>14</v>
      </c>
      <c r="O33" s="46"/>
      <c r="P33" s="40">
        <f t="shared" si="0"/>
        <v>75</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c r="J34" s="83"/>
    </row>
    <row r="35" spans="2:123" ht="22.5" customHeight="1" x14ac:dyDescent="0.15">
      <c r="D35" s="82" t="str">
        <f>F28</f>
        <v>通用すると思う</v>
      </c>
      <c r="E35" s="82" t="str">
        <f t="shared" ref="E35:G35" si="1">G28</f>
        <v>どちらかと言えば通用すると思う</v>
      </c>
      <c r="F35" s="82" t="str">
        <f t="shared" si="1"/>
        <v>どちらかと言えば通用しないと思う</v>
      </c>
      <c r="G35" s="82" t="str">
        <f t="shared" si="1"/>
        <v>通用しないと思う</v>
      </c>
      <c r="H35" s="82" t="s">
        <v>323</v>
      </c>
      <c r="I35" s="82"/>
      <c r="J35" s="82"/>
      <c r="K35" s="82"/>
    </row>
    <row r="36" spans="2:123" ht="22.5" customHeight="1" x14ac:dyDescent="0.15">
      <c r="C36" t="str">
        <f>C31 &amp; "(n=" &amp; E31 &amp; ")"</f>
        <v>男性・管理職/総合職(n=142)</v>
      </c>
      <c r="D36" s="83">
        <f>F31</f>
        <v>34.507042253521128</v>
      </c>
      <c r="E36" s="83">
        <f t="shared" ref="E36:G38" si="2">G31</f>
        <v>48.591549295774648</v>
      </c>
      <c r="F36" s="83">
        <f t="shared" si="2"/>
        <v>15.492957746478872</v>
      </c>
      <c r="G36" s="83">
        <f t="shared" si="2"/>
        <v>1.4084507042253522</v>
      </c>
      <c r="H36" s="83">
        <f>SUM(D36:G36)</f>
        <v>100.00000000000001</v>
      </c>
      <c r="I36" s="83"/>
      <c r="J36" s="83"/>
      <c r="K36" s="83"/>
    </row>
    <row r="37" spans="2:123" ht="22.5" customHeight="1" x14ac:dyDescent="0.15">
      <c r="C37" t="str">
        <f t="shared" ref="C37:C38" si="3">C32 &amp; "(n=" &amp; E32 &amp; ")"</f>
        <v>女性・管理職/総合職(n=64)</v>
      </c>
      <c r="D37" s="83">
        <f t="shared" ref="D37:D38" si="4">F32</f>
        <v>20.3125</v>
      </c>
      <c r="E37" s="83">
        <f t="shared" si="2"/>
        <v>59.375</v>
      </c>
      <c r="F37" s="83">
        <f t="shared" si="2"/>
        <v>15.625</v>
      </c>
      <c r="G37" s="83">
        <f t="shared" si="2"/>
        <v>4.6875</v>
      </c>
      <c r="H37" s="83">
        <f t="shared" ref="H37:H39" si="5">SUM(D37:G37)</f>
        <v>100</v>
      </c>
      <c r="I37" s="83"/>
      <c r="J37" s="83"/>
      <c r="K37" s="83"/>
    </row>
    <row r="38" spans="2:123" ht="22.5" customHeight="1" x14ac:dyDescent="0.15">
      <c r="C38" t="str">
        <f t="shared" si="3"/>
        <v>女性・一般職(n=75)</v>
      </c>
      <c r="D38" s="83">
        <f t="shared" si="4"/>
        <v>20</v>
      </c>
      <c r="E38" s="83">
        <f t="shared" si="2"/>
        <v>64</v>
      </c>
      <c r="F38" s="83">
        <f t="shared" si="2"/>
        <v>14.666666666666666</v>
      </c>
      <c r="G38" s="83">
        <f t="shared" si="2"/>
        <v>1.3333333333333335</v>
      </c>
      <c r="H38" s="83">
        <f t="shared" si="5"/>
        <v>100</v>
      </c>
      <c r="I38" s="83"/>
      <c r="J38" s="83"/>
      <c r="K38" s="83"/>
    </row>
    <row r="39" spans="2:123" ht="22.5" customHeight="1" x14ac:dyDescent="0.15">
      <c r="C39" t="str">
        <f>B30 &amp; "(n=" &amp; E30 &amp; ")"</f>
        <v>全体(n=294)</v>
      </c>
      <c r="D39" s="83">
        <f>F30</f>
        <v>27.210884353741498</v>
      </c>
      <c r="E39" s="83">
        <f t="shared" ref="E39:G39" si="6">G30</f>
        <v>54.421768707482997</v>
      </c>
      <c r="F39" s="83">
        <f t="shared" si="6"/>
        <v>16.326530612244898</v>
      </c>
      <c r="G39" s="83">
        <f t="shared" si="6"/>
        <v>2.0408163265306123</v>
      </c>
      <c r="H39" s="83">
        <f t="shared" si="5"/>
        <v>100</v>
      </c>
      <c r="I39" s="83"/>
      <c r="J39" s="83"/>
      <c r="K39" s="83"/>
    </row>
    <row r="40" spans="2:123" ht="22.5" customHeight="1" x14ac:dyDescent="0.15"/>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92" priority="2" stopIfTrue="1" operator="equal">
      <formula>"."</formula>
    </cfRule>
  </conditionalFormatting>
  <conditionalFormatting sqref="N31:N32">
    <cfRule type="cellIs" dxfId="9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35" zoomScaleNormal="100" workbookViewId="0">
      <selection activeCell="K39" sqref="K39"/>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148</v>
      </c>
      <c r="G28" s="23" t="s">
        <v>149</v>
      </c>
      <c r="H28" s="23" t="s">
        <v>150</v>
      </c>
      <c r="I28" s="24" t="s">
        <v>172</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11.111111111111111</v>
      </c>
      <c r="G30" s="32">
        <v>39.952718676122934</v>
      </c>
      <c r="H30" s="32">
        <v>38.297872340425535</v>
      </c>
      <c r="I30" s="33">
        <v>10.638297872340425</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51">
        <v>16.111111111111111</v>
      </c>
      <c r="G31" s="28">
        <v>36.111111111111107</v>
      </c>
      <c r="H31" s="28">
        <v>40</v>
      </c>
      <c r="I31" s="29">
        <v>7.7777777777777777</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8.536585365853659</v>
      </c>
      <c r="G32" s="49">
        <v>50</v>
      </c>
      <c r="H32" s="28">
        <v>35.365853658536587</v>
      </c>
      <c r="I32" s="29">
        <v>6.0975609756097562</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6.5217391304347823</v>
      </c>
      <c r="G33" s="30">
        <v>42.028985507246375</v>
      </c>
      <c r="H33" s="30">
        <v>37.681159420289859</v>
      </c>
      <c r="I33" s="31">
        <v>13.768115942028986</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そう思う</v>
      </c>
      <c r="E35" s="82" t="str">
        <f t="shared" ref="E35:G35" si="1">G28</f>
        <v>ややそう思う</v>
      </c>
      <c r="F35" s="82" t="str">
        <f t="shared" si="1"/>
        <v>あまりそう思わない</v>
      </c>
      <c r="G35" s="82" t="str">
        <f t="shared" si="1"/>
        <v>そう思わない　</v>
      </c>
      <c r="H35" s="82" t="s">
        <v>323</v>
      </c>
      <c r="I35" s="82"/>
      <c r="J35" s="82"/>
      <c r="K35" s="82"/>
    </row>
    <row r="36" spans="2:123" ht="22.5" customHeight="1" x14ac:dyDescent="0.15">
      <c r="C36" t="str">
        <f>C31 &amp; "(n=" &amp; E31 &amp; ")"</f>
        <v>男性・管理職/総合職(n=180)</v>
      </c>
      <c r="D36" s="83">
        <f>F31</f>
        <v>16.111111111111111</v>
      </c>
      <c r="E36" s="83">
        <f t="shared" ref="E36:G38" si="2">G31</f>
        <v>36.111111111111107</v>
      </c>
      <c r="F36" s="83">
        <f t="shared" si="2"/>
        <v>40</v>
      </c>
      <c r="G36" s="83">
        <f t="shared" si="2"/>
        <v>7.7777777777777777</v>
      </c>
      <c r="H36" s="83">
        <f>SUM(D36:G36)</f>
        <v>99.999999999999986</v>
      </c>
      <c r="I36" s="83"/>
      <c r="J36" s="83"/>
      <c r="K36" s="83"/>
    </row>
    <row r="37" spans="2:123" ht="22.5" customHeight="1" x14ac:dyDescent="0.15">
      <c r="C37" t="str">
        <f t="shared" ref="C37:C38" si="3">C32 &amp; "(n=" &amp; E32 &amp; ")"</f>
        <v>女性・管理職/総合職(n=82)</v>
      </c>
      <c r="D37" s="83">
        <f t="shared" ref="D37:D38" si="4">F32</f>
        <v>8.536585365853659</v>
      </c>
      <c r="E37" s="83">
        <f t="shared" si="2"/>
        <v>50</v>
      </c>
      <c r="F37" s="83">
        <f t="shared" si="2"/>
        <v>35.365853658536587</v>
      </c>
      <c r="G37" s="83">
        <f t="shared" si="2"/>
        <v>6.0975609756097562</v>
      </c>
      <c r="H37" s="83">
        <f t="shared" ref="H37:H39" si="5">SUM(D37:G37)</f>
        <v>100</v>
      </c>
      <c r="I37" s="83"/>
      <c r="J37" s="83"/>
      <c r="K37" s="83"/>
    </row>
    <row r="38" spans="2:123" ht="22.5" customHeight="1" x14ac:dyDescent="0.15">
      <c r="C38" t="str">
        <f t="shared" si="3"/>
        <v>女性・一般職(n=138)</v>
      </c>
      <c r="D38" s="83">
        <f t="shared" si="4"/>
        <v>6.5217391304347823</v>
      </c>
      <c r="E38" s="83">
        <f t="shared" si="2"/>
        <v>42.028985507246375</v>
      </c>
      <c r="F38" s="83">
        <f t="shared" si="2"/>
        <v>37.681159420289859</v>
      </c>
      <c r="G38" s="83">
        <f t="shared" si="2"/>
        <v>13.768115942028986</v>
      </c>
      <c r="H38" s="83">
        <f t="shared" si="5"/>
        <v>100</v>
      </c>
      <c r="I38" s="83"/>
      <c r="J38" s="83"/>
      <c r="K38" s="83"/>
    </row>
    <row r="39" spans="2:123" ht="22.5" customHeight="1" x14ac:dyDescent="0.15">
      <c r="C39" t="str">
        <f>B30 &amp; "(n=" &amp; E30 &amp; ")"</f>
        <v>全体(n=423)</v>
      </c>
      <c r="D39" s="83">
        <f>F30</f>
        <v>11.111111111111111</v>
      </c>
      <c r="E39" s="83">
        <f t="shared" ref="E39:G39" si="6">G30</f>
        <v>39.952718676122934</v>
      </c>
      <c r="F39" s="83">
        <f t="shared" si="6"/>
        <v>38.297872340425535</v>
      </c>
      <c r="G39" s="83">
        <f t="shared" si="6"/>
        <v>10.638297872340425</v>
      </c>
      <c r="H39" s="83">
        <f t="shared" si="5"/>
        <v>100.00000000000001</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90" priority="2" stopIfTrue="1" operator="equal">
      <formula>"."</formula>
    </cfRule>
  </conditionalFormatting>
  <conditionalFormatting sqref="N31:N32">
    <cfRule type="cellIs" dxfId="8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34" zoomScaleNormal="100" workbookViewId="0">
      <selection activeCell="K39" sqref="K39"/>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173</v>
      </c>
      <c r="G28" s="23" t="s">
        <v>174</v>
      </c>
      <c r="H28" s="23" t="s">
        <v>175</v>
      </c>
      <c r="I28" s="24" t="s">
        <v>176</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9.9290780141843982</v>
      </c>
      <c r="G30" s="32">
        <v>41.843971631205676</v>
      </c>
      <c r="H30" s="32">
        <v>39.243498817966902</v>
      </c>
      <c r="I30" s="33">
        <v>8.9834515366430256</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51">
        <v>15</v>
      </c>
      <c r="G31" s="28">
        <v>41.111111111111107</v>
      </c>
      <c r="H31" s="28">
        <v>37.222222222222221</v>
      </c>
      <c r="I31" s="29">
        <v>6.666666666666667</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8.536585365853659</v>
      </c>
      <c r="G32" s="60">
        <v>51.219512195121951</v>
      </c>
      <c r="H32" s="57">
        <v>32.926829268292686</v>
      </c>
      <c r="I32" s="29">
        <v>7.3170731707317067</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71">
        <v>3.6231884057971016</v>
      </c>
      <c r="G33" s="30">
        <v>38.405797101449274</v>
      </c>
      <c r="H33" s="56">
        <v>45.652173913043477</v>
      </c>
      <c r="I33" s="31">
        <v>12.318840579710146</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スペシャリストだと思う</v>
      </c>
      <c r="E35" s="82" t="str">
        <f t="shared" ref="E35:G35" si="1">G28</f>
        <v>どちらかと言えばスペシャリストだと思う</v>
      </c>
      <c r="F35" s="82" t="str">
        <f t="shared" si="1"/>
        <v>どちらかと言えばジェネラリストだと思う</v>
      </c>
      <c r="G35" s="82" t="str">
        <f t="shared" si="1"/>
        <v>ジェネラリストだと思う</v>
      </c>
      <c r="H35" s="82" t="s">
        <v>323</v>
      </c>
      <c r="I35" s="82"/>
      <c r="J35" s="82"/>
      <c r="K35" s="82"/>
    </row>
    <row r="36" spans="2:123" ht="22.5" customHeight="1" x14ac:dyDescent="0.15">
      <c r="C36" t="str">
        <f>C31 &amp; "(n=" &amp; E31 &amp; ")"</f>
        <v>男性・管理職/総合職(n=180)</v>
      </c>
      <c r="D36" s="83">
        <f>F31</f>
        <v>15</v>
      </c>
      <c r="E36" s="83">
        <f t="shared" ref="E36:G38" si="2">G31</f>
        <v>41.111111111111107</v>
      </c>
      <c r="F36" s="83">
        <f t="shared" si="2"/>
        <v>37.222222222222221</v>
      </c>
      <c r="G36" s="83">
        <f t="shared" si="2"/>
        <v>6.666666666666667</v>
      </c>
      <c r="H36" s="83">
        <f>SUM(D36:G36)</f>
        <v>100</v>
      </c>
      <c r="I36" s="83"/>
      <c r="J36" s="83"/>
      <c r="K36" s="83"/>
    </row>
    <row r="37" spans="2:123" ht="22.5" customHeight="1" x14ac:dyDescent="0.15">
      <c r="C37" t="str">
        <f t="shared" ref="C37:C38" si="3">C32 &amp; "(n=" &amp; E32 &amp; ")"</f>
        <v>女性・管理職/総合職(n=82)</v>
      </c>
      <c r="D37" s="83">
        <f t="shared" ref="D37:D38" si="4">F32</f>
        <v>8.536585365853659</v>
      </c>
      <c r="E37" s="83">
        <f t="shared" si="2"/>
        <v>51.219512195121951</v>
      </c>
      <c r="F37" s="83">
        <f t="shared" si="2"/>
        <v>32.926829268292686</v>
      </c>
      <c r="G37" s="83">
        <f t="shared" si="2"/>
        <v>7.3170731707317067</v>
      </c>
      <c r="H37" s="83">
        <f t="shared" ref="H37:H39" si="5">SUM(D37:G37)</f>
        <v>100</v>
      </c>
      <c r="I37" s="83"/>
      <c r="J37" s="83"/>
      <c r="K37" s="83"/>
    </row>
    <row r="38" spans="2:123" ht="22.5" customHeight="1" x14ac:dyDescent="0.15">
      <c r="C38" t="str">
        <f t="shared" si="3"/>
        <v>女性・一般職(n=138)</v>
      </c>
      <c r="D38" s="83">
        <f t="shared" si="4"/>
        <v>3.6231884057971016</v>
      </c>
      <c r="E38" s="83">
        <f t="shared" si="2"/>
        <v>38.405797101449274</v>
      </c>
      <c r="F38" s="83">
        <f t="shared" si="2"/>
        <v>45.652173913043477</v>
      </c>
      <c r="G38" s="83">
        <f t="shared" si="2"/>
        <v>12.318840579710146</v>
      </c>
      <c r="H38" s="83">
        <f t="shared" si="5"/>
        <v>99.999999999999986</v>
      </c>
      <c r="I38" s="83"/>
      <c r="J38" s="83"/>
      <c r="K38" s="83"/>
    </row>
    <row r="39" spans="2:123" ht="22.5" customHeight="1" x14ac:dyDescent="0.15">
      <c r="C39" t="str">
        <f>B30 &amp; "(n=" &amp; E30 &amp; ")"</f>
        <v>全体(n=423)</v>
      </c>
      <c r="D39" s="83">
        <f>F30</f>
        <v>9.9290780141843982</v>
      </c>
      <c r="E39" s="83">
        <f t="shared" ref="E39:G39" si="6">G30</f>
        <v>41.843971631205676</v>
      </c>
      <c r="F39" s="83">
        <f t="shared" si="6"/>
        <v>39.243498817966902</v>
      </c>
      <c r="G39" s="83">
        <f t="shared" si="6"/>
        <v>8.9834515366430256</v>
      </c>
      <c r="H39" s="83">
        <f t="shared" si="5"/>
        <v>100</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88" priority="2" stopIfTrue="1" operator="equal">
      <formula>"."</formula>
    </cfRule>
  </conditionalFormatting>
  <conditionalFormatting sqref="N31:N32">
    <cfRule type="cellIs" dxfId="8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V51"/>
  <sheetViews>
    <sheetView topLeftCell="A25" zoomScaleNormal="100" workbookViewId="0">
      <selection activeCell="C41" sqref="C41"/>
    </sheetView>
  </sheetViews>
  <sheetFormatPr defaultColWidth="5.25" defaultRowHeight="13.5" x14ac:dyDescent="0.15"/>
  <cols>
    <col min="1" max="2" width="7" customWidth="1"/>
    <col min="3" max="3" width="25.625" customWidth="1"/>
    <col min="4" max="4" width="4.625" customWidth="1"/>
    <col min="5" max="5" width="5.375" customWidth="1"/>
    <col min="6" max="14" width="6.75" customWidth="1"/>
    <col min="15" max="15" width="3.375" customWidth="1"/>
    <col min="16" max="16" width="7" customWidth="1"/>
    <col min="17" max="17" width="25.625" customWidth="1"/>
    <col min="18" max="18" width="4.625" customWidth="1"/>
    <col min="19" max="19" width="5.375" customWidth="1"/>
    <col min="20" max="28" width="5.25" customWidth="1"/>
    <col min="29" max="35" width="5.375" customWidth="1"/>
    <col min="36" max="126" width="5.25" customWidth="1"/>
  </cols>
  <sheetData>
    <row r="1" spans="2:126" s="1" customFormat="1" ht="21.75" customHeight="1" x14ac:dyDescent="0.15">
      <c r="B1" s="15"/>
      <c r="C1" s="16"/>
      <c r="D1" s="2"/>
      <c r="E1" s="13"/>
      <c r="F1" s="4"/>
      <c r="G1" s="4"/>
      <c r="H1" s="4"/>
      <c r="I1" s="4"/>
      <c r="J1" s="4"/>
      <c r="K1" s="4"/>
      <c r="L1" s="4"/>
      <c r="M1" s="4"/>
      <c r="N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row>
    <row r="2" spans="2:126" s="1" customFormat="1" ht="15" customHeight="1" x14ac:dyDescent="0.15">
      <c r="B2" s="15"/>
      <c r="C2" s="16"/>
      <c r="D2" s="2"/>
      <c r="E2" s="13"/>
      <c r="F2" s="4"/>
      <c r="G2" s="4"/>
      <c r="H2" s="4"/>
      <c r="I2" s="4"/>
      <c r="J2" s="4"/>
      <c r="K2" s="4"/>
      <c r="L2" s="4"/>
      <c r="M2" s="4"/>
      <c r="N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row>
    <row r="3" spans="2:126" s="1" customFormat="1" ht="15" customHeight="1" x14ac:dyDescent="0.15">
      <c r="B3" s="15"/>
      <c r="C3" s="16"/>
      <c r="D3" s="2"/>
      <c r="E3" s="13"/>
      <c r="F3" s="4"/>
      <c r="G3" s="4"/>
      <c r="H3" s="4"/>
      <c r="I3" s="4"/>
      <c r="J3" s="4"/>
      <c r="K3" s="4"/>
      <c r="L3" s="4"/>
      <c r="M3" s="4"/>
      <c r="N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row>
    <row r="4" spans="2:126" s="1" customFormat="1" ht="15" customHeight="1" x14ac:dyDescent="0.15">
      <c r="B4" s="15"/>
      <c r="C4" s="16"/>
      <c r="D4" s="2"/>
      <c r="E4" s="13"/>
      <c r="F4" s="4"/>
      <c r="G4" s="4"/>
      <c r="H4" s="4"/>
      <c r="I4" s="4"/>
      <c r="J4" s="4"/>
      <c r="K4" s="4"/>
      <c r="L4" s="4"/>
      <c r="M4" s="4"/>
      <c r="N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row>
    <row r="5" spans="2:126" s="1" customFormat="1" ht="15" customHeight="1" x14ac:dyDescent="0.15">
      <c r="B5" s="15"/>
      <c r="C5" s="16"/>
      <c r="D5" s="2"/>
      <c r="E5" s="13"/>
      <c r="F5" s="4"/>
      <c r="G5" s="4"/>
      <c r="H5" s="4"/>
      <c r="I5" s="4"/>
      <c r="J5" s="4"/>
      <c r="K5" s="4"/>
      <c r="L5" s="4"/>
      <c r="M5" s="4"/>
      <c r="N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row>
    <row r="6" spans="2:126" s="1" customFormat="1" ht="15" customHeight="1" x14ac:dyDescent="0.15">
      <c r="B6" s="15"/>
      <c r="C6" s="16"/>
      <c r="D6" s="2"/>
      <c r="E6" s="13"/>
      <c r="F6" s="4"/>
      <c r="G6" s="4"/>
      <c r="H6" s="4"/>
      <c r="I6" s="4"/>
      <c r="J6" s="4"/>
      <c r="K6" s="4"/>
      <c r="L6" s="4"/>
      <c r="M6" s="4"/>
      <c r="N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row>
    <row r="7" spans="2:126" s="1" customFormat="1" ht="15" customHeight="1" x14ac:dyDescent="0.15">
      <c r="B7" s="15"/>
      <c r="C7" s="16"/>
      <c r="D7" s="2"/>
      <c r="E7" s="13"/>
      <c r="F7" s="4"/>
      <c r="G7" s="4"/>
      <c r="H7" s="4"/>
      <c r="I7" s="4"/>
      <c r="J7" s="4"/>
      <c r="K7" s="4"/>
      <c r="L7" s="4"/>
      <c r="M7" s="4"/>
      <c r="N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row>
    <row r="8" spans="2:126" s="1" customFormat="1" ht="15" customHeight="1" x14ac:dyDescent="0.15">
      <c r="B8" s="15"/>
      <c r="C8" s="16"/>
      <c r="D8" s="2"/>
      <c r="E8" s="13"/>
      <c r="F8" s="4"/>
      <c r="G8" s="4"/>
      <c r="H8" s="4"/>
      <c r="I8" s="4"/>
      <c r="J8" s="4"/>
      <c r="K8" s="4"/>
      <c r="L8" s="4"/>
      <c r="M8" s="4"/>
      <c r="N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row>
    <row r="9" spans="2:126" s="1" customFormat="1" ht="15" customHeight="1" x14ac:dyDescent="0.15">
      <c r="B9" s="15"/>
      <c r="C9" s="16"/>
      <c r="D9" s="2"/>
      <c r="E9" s="13"/>
      <c r="F9" s="4"/>
      <c r="G9" s="4"/>
      <c r="H9" s="4"/>
      <c r="I9" s="4"/>
      <c r="J9" s="4"/>
      <c r="K9" s="4"/>
      <c r="L9" s="4"/>
      <c r="M9" s="4"/>
      <c r="N9" s="4"/>
      <c r="O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row>
    <row r="10" spans="2:126" s="1" customFormat="1" ht="15" hidden="1" customHeight="1" x14ac:dyDescent="0.15">
      <c r="B10" s="15"/>
      <c r="C10" s="16"/>
      <c r="D10" s="5"/>
      <c r="E10" s="12"/>
      <c r="F10" s="4"/>
      <c r="G10" s="4"/>
      <c r="H10" s="4"/>
      <c r="I10" s="4"/>
      <c r="J10" s="4"/>
      <c r="K10" s="4"/>
      <c r="L10" s="4"/>
      <c r="M10" s="4"/>
      <c r="N10" s="4"/>
      <c r="O10" s="3"/>
      <c r="S10" s="4"/>
      <c r="T10" s="4"/>
      <c r="U10" s="4"/>
      <c r="V10" s="4"/>
      <c r="W10" s="4"/>
      <c r="X10" s="4"/>
      <c r="Y10" s="4"/>
      <c r="Z10" s="4"/>
      <c r="AA10" s="4"/>
      <c r="AB10" s="3"/>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row>
    <row r="11" spans="2:126" s="1" customFormat="1" ht="15" hidden="1" customHeight="1" x14ac:dyDescent="0.15">
      <c r="B11" s="15"/>
      <c r="C11" s="16"/>
      <c r="D11" s="5"/>
      <c r="E11" s="12"/>
      <c r="F11" s="4"/>
      <c r="G11" s="4"/>
      <c r="H11" s="4"/>
      <c r="I11" s="4"/>
      <c r="J11" s="4"/>
      <c r="K11" s="4"/>
      <c r="L11" s="4"/>
      <c r="M11" s="4"/>
      <c r="N11" s="4"/>
      <c r="O11" s="6"/>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row>
    <row r="12" spans="2:126" s="1" customFormat="1" ht="15" hidden="1" customHeight="1" x14ac:dyDescent="0.15">
      <c r="B12" s="15"/>
      <c r="C12" s="16"/>
      <c r="D12" s="5"/>
      <c r="E12" s="12"/>
      <c r="F12" s="4"/>
      <c r="G12" s="4"/>
      <c r="H12" s="4"/>
      <c r="I12" s="4"/>
      <c r="J12" s="4"/>
      <c r="K12" s="4"/>
      <c r="L12" s="4"/>
      <c r="M12" s="4"/>
      <c r="N12" s="4"/>
      <c r="O12" s="6"/>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row>
    <row r="13" spans="2:126" s="1" customFormat="1" ht="15" hidden="1" customHeight="1" x14ac:dyDescent="0.15">
      <c r="B13" s="15"/>
      <c r="C13" s="16"/>
      <c r="D13" s="5"/>
      <c r="E13" s="12"/>
      <c r="F13" s="4"/>
      <c r="G13" s="4"/>
      <c r="H13" s="4"/>
      <c r="I13" s="4"/>
      <c r="J13" s="4"/>
      <c r="K13" s="4"/>
      <c r="L13" s="4"/>
      <c r="M13" s="4"/>
      <c r="N13" s="4"/>
      <c r="O13" s="6"/>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row>
    <row r="14" spans="2:126" s="1" customFormat="1" ht="15" customHeight="1" x14ac:dyDescent="0.15">
      <c r="B14" s="15"/>
      <c r="C14" s="16"/>
      <c r="D14" s="5"/>
      <c r="E14" s="12"/>
      <c r="F14" s="4"/>
      <c r="G14" s="4"/>
      <c r="H14" s="4"/>
      <c r="I14" s="4"/>
      <c r="J14" s="4"/>
      <c r="K14" s="4"/>
      <c r="L14" s="4"/>
      <c r="M14" s="4"/>
      <c r="N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row>
    <row r="15" spans="2:126" s="1" customFormat="1" ht="15" customHeight="1" x14ac:dyDescent="0.15">
      <c r="B15" s="15"/>
      <c r="C15" s="16"/>
      <c r="D15" s="5"/>
      <c r="E15" s="12"/>
      <c r="F15" s="4"/>
      <c r="G15" s="4"/>
      <c r="H15" s="4"/>
      <c r="I15" s="4"/>
      <c r="J15" s="4"/>
      <c r="K15" s="4"/>
      <c r="L15" s="4"/>
      <c r="M15" s="4"/>
      <c r="N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row>
    <row r="16" spans="2:126" s="1" customFormat="1" ht="15" customHeight="1" x14ac:dyDescent="0.15">
      <c r="B16" s="15"/>
      <c r="C16" s="16"/>
      <c r="D16" s="5"/>
      <c r="E16" s="12"/>
      <c r="F16" s="4"/>
      <c r="G16" s="4"/>
      <c r="H16" s="4"/>
      <c r="I16" s="4"/>
      <c r="J16" s="4"/>
      <c r="K16" s="4"/>
      <c r="L16" s="4"/>
      <c r="M16" s="4"/>
      <c r="N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row>
    <row r="17" spans="2:126" s="1" customFormat="1" ht="15" customHeight="1" x14ac:dyDescent="0.15">
      <c r="B17" s="15"/>
      <c r="C17" s="16"/>
      <c r="D17" s="5"/>
      <c r="E17" s="12"/>
      <c r="F17" s="4"/>
      <c r="G17" s="4"/>
      <c r="H17" s="4"/>
      <c r="I17" s="4"/>
      <c r="J17" s="4"/>
      <c r="K17" s="4"/>
      <c r="L17" s="4"/>
      <c r="M17" s="4"/>
      <c r="N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row>
    <row r="18" spans="2:126" s="1" customFormat="1" ht="15" customHeight="1" x14ac:dyDescent="0.15">
      <c r="B18" s="15"/>
      <c r="C18" s="16"/>
      <c r="D18" s="5"/>
      <c r="E18" s="12"/>
      <c r="F18" s="4"/>
      <c r="G18" s="4"/>
      <c r="H18" s="4"/>
      <c r="I18" s="4"/>
      <c r="J18" s="4"/>
      <c r="K18" s="4"/>
      <c r="L18" s="4"/>
      <c r="M18" s="4"/>
      <c r="N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row>
    <row r="19" spans="2:126" s="1" customFormat="1" ht="15" customHeight="1" x14ac:dyDescent="0.15">
      <c r="B19" s="15"/>
      <c r="C19" s="16"/>
      <c r="D19" s="5"/>
      <c r="E19" s="12"/>
      <c r="F19" s="4"/>
      <c r="G19" s="4"/>
      <c r="H19" s="4"/>
      <c r="I19" s="4"/>
      <c r="J19" s="4"/>
      <c r="K19" s="4"/>
      <c r="L19" s="4"/>
      <c r="M19" s="4"/>
      <c r="N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row>
    <row r="20" spans="2:126" s="1" customFormat="1" ht="15" customHeight="1" x14ac:dyDescent="0.15">
      <c r="B20" s="15"/>
      <c r="C20" s="16"/>
      <c r="D20" s="5"/>
      <c r="E20" s="12"/>
      <c r="F20" s="4"/>
      <c r="G20" s="4"/>
      <c r="H20" s="4"/>
      <c r="I20" s="4"/>
      <c r="J20" s="4"/>
      <c r="K20" s="4"/>
      <c r="L20" s="4"/>
      <c r="M20" s="4"/>
      <c r="N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row>
    <row r="21" spans="2:126" s="1" customFormat="1" ht="15" customHeight="1" x14ac:dyDescent="0.15">
      <c r="B21" s="15"/>
      <c r="C21" s="16"/>
      <c r="D21" s="5"/>
      <c r="E21" s="12"/>
      <c r="F21" s="4"/>
      <c r="G21" s="4"/>
      <c r="H21" s="4"/>
      <c r="I21" s="4"/>
      <c r="J21" s="4"/>
      <c r="K21" s="4"/>
      <c r="L21" s="4"/>
      <c r="M21" s="4"/>
      <c r="N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row>
    <row r="22" spans="2:126" s="1" customFormat="1" ht="15" customHeight="1" x14ac:dyDescent="0.15">
      <c r="B22" s="15"/>
      <c r="C22" s="16"/>
      <c r="D22" s="5"/>
      <c r="E22" s="12"/>
      <c r="F22" s="4"/>
      <c r="G22" s="4"/>
      <c r="H22" s="4"/>
      <c r="I22" s="4"/>
      <c r="J22" s="4"/>
      <c r="K22" s="4"/>
      <c r="L22" s="4"/>
      <c r="M22" s="4"/>
      <c r="N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row>
    <row r="23" spans="2:126" s="1" customFormat="1" ht="15" customHeight="1" x14ac:dyDescent="0.15">
      <c r="B23" s="15"/>
      <c r="C23" s="16"/>
      <c r="D23" s="5"/>
      <c r="E23" s="12"/>
      <c r="F23" s="4"/>
      <c r="G23" s="4"/>
      <c r="H23" s="4"/>
      <c r="I23" s="4"/>
      <c r="J23" s="4"/>
      <c r="K23" s="4"/>
      <c r="L23" s="4"/>
      <c r="M23" s="4"/>
      <c r="N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row>
    <row r="24" spans="2:126" s="1" customFormat="1" ht="15" customHeight="1" x14ac:dyDescent="0.15">
      <c r="B24" s="15"/>
      <c r="C24" s="16"/>
      <c r="D24" s="5"/>
      <c r="E24" s="12"/>
      <c r="F24" s="4"/>
      <c r="G24" s="4"/>
      <c r="H24" s="4"/>
      <c r="I24" s="4"/>
      <c r="J24" s="4"/>
      <c r="K24" s="4"/>
      <c r="L24" s="4"/>
      <c r="M24" s="4"/>
      <c r="N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row>
    <row r="25" spans="2:126" s="1" customFormat="1" ht="15" customHeight="1" x14ac:dyDescent="0.15">
      <c r="B25" s="15"/>
      <c r="C25" s="16"/>
      <c r="D25" s="5"/>
      <c r="E25" s="12"/>
      <c r="F25" s="4"/>
      <c r="G25" s="4"/>
      <c r="H25" s="4"/>
      <c r="I25" s="4"/>
      <c r="J25" s="4"/>
      <c r="K25" s="4"/>
      <c r="L25" s="4"/>
      <c r="M25" s="4"/>
      <c r="N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row>
    <row r="26" spans="2:126" s="1" customFormat="1" ht="15" customHeight="1" x14ac:dyDescent="0.15">
      <c r="B26" s="15"/>
      <c r="C26" s="16"/>
      <c r="D26" s="5"/>
      <c r="E26" s="12"/>
      <c r="F26" s="4"/>
      <c r="G26" s="4"/>
      <c r="H26" s="4"/>
      <c r="I26" s="4"/>
      <c r="J26" s="4"/>
      <c r="K26" s="4"/>
      <c r="L26" s="4"/>
      <c r="M26" s="4"/>
      <c r="N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row>
    <row r="27" spans="2:126" s="1" customFormat="1" ht="15" customHeight="1" x14ac:dyDescent="0.15">
      <c r="B27" s="20"/>
      <c r="C27" s="20"/>
      <c r="D27" s="47"/>
      <c r="E27" s="34"/>
      <c r="F27" s="10"/>
      <c r="G27" s="10"/>
      <c r="H27" s="10"/>
      <c r="I27" s="10"/>
      <c r="J27" s="10"/>
      <c r="K27" s="10"/>
      <c r="L27" s="10"/>
      <c r="M27" s="4"/>
      <c r="N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row>
    <row r="28" spans="2:126" s="4" customFormat="1" ht="129.94999999999999" customHeight="1" x14ac:dyDescent="0.15">
      <c r="B28" s="20"/>
      <c r="C28" s="20"/>
      <c r="D28" s="47"/>
      <c r="E28" s="21"/>
      <c r="F28" s="22" t="s">
        <v>28</v>
      </c>
      <c r="G28" s="23" t="s">
        <v>29</v>
      </c>
      <c r="H28" s="23" t="s">
        <v>30</v>
      </c>
      <c r="I28" s="23" t="s">
        <v>31</v>
      </c>
      <c r="J28" s="23" t="s">
        <v>32</v>
      </c>
      <c r="K28" s="23" t="s">
        <v>33</v>
      </c>
      <c r="L28" s="24" t="s">
        <v>34</v>
      </c>
      <c r="M28" s="17"/>
      <c r="N28" s="17"/>
      <c r="O28" s="1"/>
      <c r="P28" s="9"/>
      <c r="Q28" s="9"/>
      <c r="R28" s="9"/>
      <c r="AC28" s="17"/>
      <c r="AD28" s="17"/>
      <c r="AE28" s="17"/>
      <c r="AF28" s="17"/>
      <c r="AG28" s="17"/>
      <c r="AH28" s="17"/>
    </row>
    <row r="29" spans="2:126" s="3" customFormat="1" ht="20.100000000000001" customHeight="1" x14ac:dyDescent="0.15">
      <c r="B29" s="20"/>
      <c r="C29" s="20"/>
      <c r="D29" s="47"/>
      <c r="E29" s="11" t="s">
        <v>0</v>
      </c>
      <c r="F29" s="25"/>
      <c r="G29" s="26"/>
      <c r="H29" s="26"/>
      <c r="I29" s="26"/>
      <c r="J29" s="26"/>
      <c r="K29" s="26"/>
      <c r="L29" s="27"/>
      <c r="M29" s="18"/>
      <c r="N29" s="18"/>
      <c r="O29" s="1"/>
      <c r="S29" s="72" t="s">
        <v>0</v>
      </c>
      <c r="AA29" s="12"/>
      <c r="AB29" s="4"/>
      <c r="AC29" s="14" t="s">
        <v>1</v>
      </c>
      <c r="AD29" s="18"/>
      <c r="AE29" s="18"/>
      <c r="AF29" s="18"/>
      <c r="AG29" s="18"/>
      <c r="AH29" s="18"/>
    </row>
    <row r="30" spans="2:126" s="1" customFormat="1" ht="22.5" customHeight="1" x14ac:dyDescent="0.15">
      <c r="B30" s="125" t="s">
        <v>10</v>
      </c>
      <c r="C30" s="126"/>
      <c r="D30" s="126"/>
      <c r="E30" s="38">
        <v>0</v>
      </c>
      <c r="F30" s="35">
        <v>0</v>
      </c>
      <c r="G30" s="32">
        <v>0</v>
      </c>
      <c r="H30" s="32">
        <v>0</v>
      </c>
      <c r="I30" s="32">
        <v>0</v>
      </c>
      <c r="J30" s="32">
        <v>0</v>
      </c>
      <c r="K30" s="32">
        <v>0</v>
      </c>
      <c r="L30" s="33">
        <v>0</v>
      </c>
      <c r="M30" s="19"/>
      <c r="N30" s="19"/>
      <c r="P30" s="125" t="s">
        <v>10</v>
      </c>
      <c r="Q30" s="126"/>
      <c r="R30" s="126"/>
      <c r="S30" s="38">
        <f t="shared" ref="S30:S33" si="0">IF(LEN(E30)=0,"",E30)</f>
        <v>0</v>
      </c>
      <c r="T30" s="78"/>
      <c r="U30" s="79"/>
      <c r="V30" s="79"/>
      <c r="W30" s="79"/>
      <c r="X30" s="79"/>
      <c r="Y30" s="79"/>
      <c r="Z30" s="79"/>
      <c r="AA30" s="79"/>
      <c r="AB30" s="80"/>
      <c r="AC30" s="81"/>
      <c r="AD30" s="8"/>
      <c r="AE30" s="8"/>
      <c r="AF30" s="8"/>
      <c r="AG30" s="8"/>
      <c r="AH30" s="8"/>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row>
    <row r="31" spans="2:126" s="1" customFormat="1" ht="22.5" customHeight="1" x14ac:dyDescent="0.15">
      <c r="B31" s="127" t="s">
        <v>11</v>
      </c>
      <c r="C31" s="43" t="s">
        <v>12</v>
      </c>
      <c r="D31" s="44"/>
      <c r="E31" s="39">
        <v>0</v>
      </c>
      <c r="F31" s="36">
        <v>0</v>
      </c>
      <c r="G31" s="28">
        <v>0</v>
      </c>
      <c r="H31" s="28">
        <v>0</v>
      </c>
      <c r="I31" s="28">
        <v>0</v>
      </c>
      <c r="J31" s="28">
        <v>0</v>
      </c>
      <c r="K31" s="28">
        <v>0</v>
      </c>
      <c r="L31" s="29">
        <v>0</v>
      </c>
      <c r="M31" s="19"/>
      <c r="N31" s="19"/>
      <c r="O31" s="4"/>
      <c r="P31" s="127" t="s">
        <v>11</v>
      </c>
      <c r="Q31" s="43" t="s">
        <v>12</v>
      </c>
      <c r="R31" s="44"/>
      <c r="S31" s="39">
        <f t="shared" si="0"/>
        <v>0</v>
      </c>
      <c r="T31" s="73"/>
      <c r="U31" s="7"/>
      <c r="V31" s="7"/>
      <c r="W31" s="7"/>
      <c r="X31" s="7"/>
      <c r="Y31" s="7"/>
      <c r="Z31" s="7"/>
      <c r="AA31" s="7"/>
      <c r="AB31" s="4"/>
      <c r="AC31" s="74"/>
      <c r="AD31" s="8"/>
      <c r="AE31" s="8"/>
      <c r="AF31" s="8"/>
      <c r="AG31" s="8"/>
      <c r="AH31" s="8"/>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row>
    <row r="32" spans="2:126" s="1" customFormat="1" ht="22.5" customHeight="1" x14ac:dyDescent="0.15">
      <c r="B32" s="128"/>
      <c r="C32" s="41" t="s">
        <v>13</v>
      </c>
      <c r="D32" s="45"/>
      <c r="E32" s="39">
        <v>0</v>
      </c>
      <c r="F32" s="36">
        <v>0</v>
      </c>
      <c r="G32" s="28">
        <v>0</v>
      </c>
      <c r="H32" s="28">
        <v>0</v>
      </c>
      <c r="I32" s="28">
        <v>0</v>
      </c>
      <c r="J32" s="28">
        <v>0</v>
      </c>
      <c r="K32" s="28">
        <v>0</v>
      </c>
      <c r="L32" s="29">
        <v>0</v>
      </c>
      <c r="M32" s="19"/>
      <c r="N32" s="19"/>
      <c r="O32" s="4"/>
      <c r="P32" s="128"/>
      <c r="Q32" s="41" t="s">
        <v>13</v>
      </c>
      <c r="R32" s="45"/>
      <c r="S32" s="39">
        <f t="shared" si="0"/>
        <v>0</v>
      </c>
      <c r="T32" s="73"/>
      <c r="U32" s="7"/>
      <c r="V32" s="7"/>
      <c r="W32" s="7"/>
      <c r="X32" s="7"/>
      <c r="Y32" s="7"/>
      <c r="Z32" s="7"/>
      <c r="AA32" s="7"/>
      <c r="AB32" s="4"/>
      <c r="AC32" s="74"/>
      <c r="AD32" s="8"/>
      <c r="AE32" s="8"/>
      <c r="AF32" s="8"/>
      <c r="AG32" s="8"/>
      <c r="AH32" s="8"/>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row>
    <row r="33" spans="2:126" s="1" customFormat="1" ht="22.5" customHeight="1" x14ac:dyDescent="0.15">
      <c r="B33" s="129"/>
      <c r="C33" s="42" t="s">
        <v>14</v>
      </c>
      <c r="D33" s="46"/>
      <c r="E33" s="40">
        <v>0</v>
      </c>
      <c r="F33" s="37">
        <v>0</v>
      </c>
      <c r="G33" s="30">
        <v>0</v>
      </c>
      <c r="H33" s="30">
        <v>0</v>
      </c>
      <c r="I33" s="30">
        <v>0</v>
      </c>
      <c r="J33" s="30">
        <v>0</v>
      </c>
      <c r="K33" s="30">
        <v>0</v>
      </c>
      <c r="L33" s="31">
        <v>0</v>
      </c>
      <c r="M33" s="4"/>
      <c r="N33" s="4"/>
      <c r="P33" s="129"/>
      <c r="Q33" s="42" t="s">
        <v>14</v>
      </c>
      <c r="R33" s="46"/>
      <c r="S33" s="40">
        <f t="shared" si="0"/>
        <v>0</v>
      </c>
      <c r="T33" s="75"/>
      <c r="U33" s="76"/>
      <c r="V33" s="76"/>
      <c r="W33" s="76"/>
      <c r="X33" s="76"/>
      <c r="Y33" s="76"/>
      <c r="Z33" s="76"/>
      <c r="AA33" s="76"/>
      <c r="AB33" s="76"/>
      <c r="AC33" s="77"/>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row>
    <row r="34" spans="2:126" ht="22.5" customHeight="1" x14ac:dyDescent="0.15"/>
    <row r="35" spans="2:126" ht="22.5" customHeight="1" x14ac:dyDescent="0.15">
      <c r="D35" s="82" t="str">
        <f>F28</f>
        <v>29人以下</v>
      </c>
      <c r="E35" s="82" t="str">
        <f t="shared" ref="E35:J35" si="1">G28</f>
        <v>30～49人</v>
      </c>
      <c r="F35" s="82" t="str">
        <f t="shared" si="1"/>
        <v>50～99人</v>
      </c>
      <c r="G35" s="82" t="str">
        <f t="shared" si="1"/>
        <v>100～299人</v>
      </c>
      <c r="H35" s="82" t="str">
        <f t="shared" si="1"/>
        <v>300～499人</v>
      </c>
      <c r="I35" s="82" t="str">
        <f t="shared" si="1"/>
        <v>500～999人</v>
      </c>
      <c r="J35" s="82" t="str">
        <f t="shared" si="1"/>
        <v>1000人以上</v>
      </c>
      <c r="K35" s="82" t="s">
        <v>323</v>
      </c>
    </row>
    <row r="36" spans="2:126" ht="22.5" customHeight="1" x14ac:dyDescent="0.15">
      <c r="C36" t="str">
        <f>C31 &amp; "(n=" &amp; E31 &amp; ")"</f>
        <v>男性・管理職/総合職(n=0)</v>
      </c>
      <c r="D36" s="83">
        <f>F31</f>
        <v>0</v>
      </c>
      <c r="E36" s="83">
        <f t="shared" ref="E36:J38" si="2">G31</f>
        <v>0</v>
      </c>
      <c r="F36" s="83">
        <f t="shared" si="2"/>
        <v>0</v>
      </c>
      <c r="G36" s="83">
        <f t="shared" si="2"/>
        <v>0</v>
      </c>
      <c r="H36" s="83">
        <f t="shared" si="2"/>
        <v>0</v>
      </c>
      <c r="I36" s="83">
        <f t="shared" si="2"/>
        <v>0</v>
      </c>
      <c r="J36" s="83">
        <f t="shared" si="2"/>
        <v>0</v>
      </c>
      <c r="K36" s="83">
        <f>SUM(D36:J36)</f>
        <v>0</v>
      </c>
    </row>
    <row r="37" spans="2:126" ht="22.5" customHeight="1" x14ac:dyDescent="0.15">
      <c r="C37" t="str">
        <f t="shared" ref="C37:C38" si="3">C32 &amp; "(n=" &amp; E32 &amp; ")"</f>
        <v>女性・管理職/総合職(n=0)</v>
      </c>
      <c r="D37" s="83">
        <f t="shared" ref="D37:D38" si="4">F32</f>
        <v>0</v>
      </c>
      <c r="E37" s="83">
        <f t="shared" si="2"/>
        <v>0</v>
      </c>
      <c r="F37" s="83">
        <f t="shared" si="2"/>
        <v>0</v>
      </c>
      <c r="G37" s="83">
        <f t="shared" si="2"/>
        <v>0</v>
      </c>
      <c r="H37" s="83">
        <f t="shared" si="2"/>
        <v>0</v>
      </c>
      <c r="I37" s="83">
        <f t="shared" si="2"/>
        <v>0</v>
      </c>
      <c r="J37" s="83">
        <f t="shared" si="2"/>
        <v>0</v>
      </c>
      <c r="K37" s="83">
        <f t="shared" ref="K37:K39" si="5">SUM(D37:J37)</f>
        <v>0</v>
      </c>
    </row>
    <row r="38" spans="2:126" ht="22.5" customHeight="1" x14ac:dyDescent="0.15">
      <c r="C38" t="str">
        <f t="shared" si="3"/>
        <v>女性・一般職(n=0)</v>
      </c>
      <c r="D38" s="83">
        <f t="shared" si="4"/>
        <v>0</v>
      </c>
      <c r="E38" s="83">
        <f t="shared" si="2"/>
        <v>0</v>
      </c>
      <c r="F38" s="83">
        <f t="shared" si="2"/>
        <v>0</v>
      </c>
      <c r="G38" s="83">
        <f t="shared" si="2"/>
        <v>0</v>
      </c>
      <c r="H38" s="83">
        <f t="shared" si="2"/>
        <v>0</v>
      </c>
      <c r="I38" s="83">
        <f t="shared" si="2"/>
        <v>0</v>
      </c>
      <c r="J38" s="83">
        <f t="shared" si="2"/>
        <v>0</v>
      </c>
      <c r="K38" s="83">
        <f t="shared" si="5"/>
        <v>0</v>
      </c>
    </row>
    <row r="39" spans="2:126" ht="22.5" customHeight="1" x14ac:dyDescent="0.15">
      <c r="C39" t="str">
        <f>B30 &amp; "(n=" &amp; E30 &amp; ")"</f>
        <v>全体(n=0)</v>
      </c>
      <c r="D39" s="83">
        <f>F30</f>
        <v>0</v>
      </c>
      <c r="E39" s="83">
        <f t="shared" ref="E39:J39" si="6">G30</f>
        <v>0</v>
      </c>
      <c r="F39" s="83">
        <f t="shared" si="6"/>
        <v>0</v>
      </c>
      <c r="G39" s="83">
        <f t="shared" si="6"/>
        <v>0</v>
      </c>
      <c r="H39" s="83">
        <f t="shared" si="6"/>
        <v>0</v>
      </c>
      <c r="I39" s="83">
        <f t="shared" si="6"/>
        <v>0</v>
      </c>
      <c r="J39" s="83">
        <f t="shared" si="6"/>
        <v>0</v>
      </c>
      <c r="K39" s="83">
        <f t="shared" si="5"/>
        <v>0</v>
      </c>
    </row>
    <row r="40" spans="2:126" ht="22.5" customHeight="1" x14ac:dyDescent="0.15"/>
    <row r="41" spans="2:126" ht="22.5" customHeight="1" x14ac:dyDescent="0.15"/>
    <row r="42" spans="2:126" ht="22.5" customHeight="1" x14ac:dyDescent="0.15"/>
    <row r="43" spans="2:126" ht="22.5" customHeight="1" x14ac:dyDescent="0.15"/>
    <row r="44" spans="2:126" ht="22.5" customHeight="1" x14ac:dyDescent="0.15"/>
    <row r="45" spans="2:126" ht="22.5" customHeight="1" x14ac:dyDescent="0.15"/>
    <row r="46" spans="2:126" ht="22.5" customHeight="1" x14ac:dyDescent="0.15"/>
    <row r="47" spans="2:126" ht="22.5" customHeight="1" x14ac:dyDescent="0.15"/>
    <row r="48" spans="2:126" ht="22.5" customHeight="1" x14ac:dyDescent="0.15"/>
    <row r="49" ht="22.5" customHeight="1" x14ac:dyDescent="0.15"/>
    <row r="50" ht="22.5" customHeight="1" x14ac:dyDescent="0.15"/>
    <row r="51" ht="22.5" customHeight="1" x14ac:dyDescent="0.15"/>
  </sheetData>
  <mergeCells count="4">
    <mergeCell ref="B30:D30"/>
    <mergeCell ref="B31:B33"/>
    <mergeCell ref="P30:R30"/>
    <mergeCell ref="P31:P33"/>
  </mergeCells>
  <phoneticPr fontId="5"/>
  <conditionalFormatting sqref="AC28:AH28 C31:C32 F28:N28">
    <cfRule type="cellIs" dxfId="185" priority="2" stopIfTrue="1" operator="equal">
      <formula>"."</formula>
    </cfRule>
  </conditionalFormatting>
  <conditionalFormatting sqref="Q31:Q32">
    <cfRule type="cellIs" dxfId="18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33" zoomScaleNormal="100" workbookViewId="0">
      <selection activeCell="N39" sqref="N39"/>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177</v>
      </c>
      <c r="G28" s="23" t="s">
        <v>178</v>
      </c>
      <c r="H28" s="23" t="s">
        <v>179</v>
      </c>
      <c r="I28" s="24" t="s">
        <v>180</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23.640661938534279</v>
      </c>
      <c r="G30" s="32">
        <v>47.5177304964539</v>
      </c>
      <c r="H30" s="32">
        <v>20.567375886524822</v>
      </c>
      <c r="I30" s="33">
        <v>8.2742316784869967</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51">
        <v>28.888888888888886</v>
      </c>
      <c r="G31" s="28">
        <v>46.666666666666664</v>
      </c>
      <c r="H31" s="28">
        <v>18.333333333333332</v>
      </c>
      <c r="I31" s="29">
        <v>6.1111111111111107</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23.170731707317074</v>
      </c>
      <c r="G32" s="28">
        <v>42.68292682926829</v>
      </c>
      <c r="H32" s="60">
        <v>26.829268292682929</v>
      </c>
      <c r="I32" s="29">
        <v>7.3170731707317067</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71">
        <v>15.217391304347828</v>
      </c>
      <c r="G33" s="56">
        <v>55.072463768115945</v>
      </c>
      <c r="H33" s="30">
        <v>18.115942028985508</v>
      </c>
      <c r="I33" s="31">
        <v>11.594202898550725</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大いに明確になっている</v>
      </c>
      <c r="E35" s="82" t="str">
        <f t="shared" ref="E35:G35" si="1">G28</f>
        <v>やや明確になっている</v>
      </c>
      <c r="F35" s="82" t="str">
        <f t="shared" si="1"/>
        <v>あまり明確になっていない</v>
      </c>
      <c r="G35" s="82" t="str">
        <f t="shared" si="1"/>
        <v>明確になっていない</v>
      </c>
      <c r="H35" s="82" t="s">
        <v>323</v>
      </c>
      <c r="I35" s="82"/>
      <c r="J35" s="82"/>
      <c r="K35" s="82"/>
    </row>
    <row r="36" spans="2:123" ht="22.5" customHeight="1" x14ac:dyDescent="0.15">
      <c r="C36" t="str">
        <f>C31 &amp; "(n=" &amp; E31 &amp; ")"</f>
        <v>男性・管理職/総合職(n=180)</v>
      </c>
      <c r="D36" s="83">
        <f>F31</f>
        <v>28.888888888888886</v>
      </c>
      <c r="E36" s="83">
        <f t="shared" ref="E36:G38" si="2">G31</f>
        <v>46.666666666666664</v>
      </c>
      <c r="F36" s="83">
        <f t="shared" si="2"/>
        <v>18.333333333333332</v>
      </c>
      <c r="G36" s="83">
        <f t="shared" si="2"/>
        <v>6.1111111111111107</v>
      </c>
      <c r="H36" s="83">
        <f>SUM(D36:G36)</f>
        <v>99.999999999999986</v>
      </c>
      <c r="I36" s="83"/>
      <c r="J36" s="83"/>
      <c r="K36" s="83"/>
    </row>
    <row r="37" spans="2:123" ht="22.5" customHeight="1" x14ac:dyDescent="0.15">
      <c r="C37" t="str">
        <f t="shared" ref="C37:C38" si="3">C32 &amp; "(n=" &amp; E32 &amp; ")"</f>
        <v>女性・管理職/総合職(n=82)</v>
      </c>
      <c r="D37" s="83">
        <f t="shared" ref="D37:D38" si="4">F32</f>
        <v>23.170731707317074</v>
      </c>
      <c r="E37" s="83">
        <f t="shared" si="2"/>
        <v>42.68292682926829</v>
      </c>
      <c r="F37" s="83">
        <f t="shared" si="2"/>
        <v>26.829268292682929</v>
      </c>
      <c r="G37" s="83">
        <f t="shared" si="2"/>
        <v>7.3170731707317067</v>
      </c>
      <c r="H37" s="83">
        <f t="shared" ref="H37:H39" si="5">SUM(D37:G37)</f>
        <v>99.999999999999986</v>
      </c>
      <c r="I37" s="83"/>
      <c r="J37" s="83"/>
      <c r="K37" s="83"/>
    </row>
    <row r="38" spans="2:123" ht="22.5" customHeight="1" x14ac:dyDescent="0.15">
      <c r="C38" t="str">
        <f t="shared" si="3"/>
        <v>女性・一般職(n=138)</v>
      </c>
      <c r="D38" s="83">
        <f t="shared" si="4"/>
        <v>15.217391304347828</v>
      </c>
      <c r="E38" s="83">
        <f t="shared" si="2"/>
        <v>55.072463768115945</v>
      </c>
      <c r="F38" s="83">
        <f t="shared" si="2"/>
        <v>18.115942028985508</v>
      </c>
      <c r="G38" s="83">
        <f t="shared" si="2"/>
        <v>11.594202898550725</v>
      </c>
      <c r="H38" s="83">
        <f t="shared" si="5"/>
        <v>100</v>
      </c>
      <c r="I38" s="83"/>
      <c r="J38" s="83"/>
      <c r="K38" s="83"/>
    </row>
    <row r="39" spans="2:123" ht="22.5" customHeight="1" x14ac:dyDescent="0.15">
      <c r="C39" t="str">
        <f>B30 &amp; "(n=" &amp; E30 &amp; ")"</f>
        <v>全体(n=423)</v>
      </c>
      <c r="D39" s="83">
        <f>F30</f>
        <v>23.640661938534279</v>
      </c>
      <c r="E39" s="83">
        <f t="shared" ref="E39:G39" si="6">G30</f>
        <v>47.5177304964539</v>
      </c>
      <c r="F39" s="83">
        <f t="shared" si="6"/>
        <v>20.567375886524822</v>
      </c>
      <c r="G39" s="83">
        <f t="shared" si="6"/>
        <v>8.2742316784869967</v>
      </c>
      <c r="H39" s="83">
        <f t="shared" si="5"/>
        <v>99.999999999999986</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86" priority="2" stopIfTrue="1" operator="equal">
      <formula>"."</formula>
    </cfRule>
  </conditionalFormatting>
  <conditionalFormatting sqref="N31:N32">
    <cfRule type="cellIs" dxfId="85"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P39"/>
  <sheetViews>
    <sheetView topLeftCell="A31" zoomScaleNormal="100" workbookViewId="0">
      <selection activeCell="N35" sqref="N35"/>
    </sheetView>
  </sheetViews>
  <sheetFormatPr defaultColWidth="5.25" defaultRowHeight="13.5" x14ac:dyDescent="0.15"/>
  <cols>
    <col min="1" max="2" width="7" customWidth="1"/>
    <col min="3" max="3" width="25.625" customWidth="1"/>
    <col min="4" max="10" width="11.875" customWidth="1"/>
    <col min="11" max="12" width="6.75" customWidth="1"/>
    <col min="13" max="14" width="5.25" customWidth="1"/>
    <col min="15" max="15" width="3.375" customWidth="1"/>
    <col min="16" max="16" width="7" customWidth="1"/>
    <col min="17" max="17" width="25.625" customWidth="1"/>
    <col min="18" max="18" width="5.375" customWidth="1"/>
  </cols>
  <sheetData>
    <row r="1" spans="2:16" s="1" customFormat="1" ht="21.75" customHeight="1" x14ac:dyDescent="0.15">
      <c r="B1" s="15"/>
      <c r="C1" s="16"/>
      <c r="D1" s="2"/>
      <c r="E1" s="13"/>
      <c r="F1" s="4"/>
      <c r="G1" s="4"/>
      <c r="H1" s="4"/>
      <c r="I1" s="4"/>
      <c r="J1" s="4"/>
      <c r="K1" s="4"/>
      <c r="L1" s="4"/>
    </row>
    <row r="2" spans="2:16" s="1" customFormat="1" ht="15" customHeight="1" x14ac:dyDescent="0.15">
      <c r="B2" s="15"/>
      <c r="C2" s="16"/>
      <c r="D2" s="2"/>
      <c r="E2" s="13"/>
      <c r="F2" s="4"/>
      <c r="G2" s="4"/>
      <c r="H2" s="4"/>
      <c r="I2" s="4"/>
      <c r="J2" s="4"/>
      <c r="K2" s="4"/>
      <c r="L2" s="4"/>
    </row>
    <row r="3" spans="2:16" s="1" customFormat="1" ht="15" customHeight="1" x14ac:dyDescent="0.15">
      <c r="B3" s="15"/>
      <c r="C3" s="16"/>
      <c r="D3" s="2"/>
      <c r="E3" s="13"/>
      <c r="F3" s="4"/>
      <c r="G3" s="4"/>
      <c r="H3" s="4"/>
      <c r="I3" s="4"/>
      <c r="J3" s="4"/>
      <c r="K3" s="4"/>
      <c r="L3" s="4"/>
    </row>
    <row r="4" spans="2:16" s="1" customFormat="1" ht="15" customHeight="1" x14ac:dyDescent="0.15">
      <c r="B4" s="15"/>
      <c r="C4" s="16"/>
      <c r="D4" s="2"/>
      <c r="E4" s="13"/>
      <c r="F4" s="4"/>
      <c r="G4" s="4"/>
      <c r="H4" s="4"/>
      <c r="I4" s="4"/>
      <c r="J4" s="4"/>
      <c r="K4" s="4"/>
      <c r="L4" s="4"/>
    </row>
    <row r="5" spans="2:16" s="1" customFormat="1" ht="15" customHeight="1" x14ac:dyDescent="0.15">
      <c r="B5" s="15"/>
      <c r="C5" s="16"/>
      <c r="D5" s="2"/>
      <c r="E5" s="13"/>
      <c r="F5" s="4"/>
      <c r="G5" s="4"/>
      <c r="H5" s="4"/>
      <c r="I5" s="4"/>
      <c r="J5" s="4"/>
      <c r="K5" s="4"/>
      <c r="L5" s="4"/>
    </row>
    <row r="6" spans="2:16" s="1" customFormat="1" ht="15" customHeight="1" x14ac:dyDescent="0.15">
      <c r="B6" s="15"/>
      <c r="C6" s="16"/>
      <c r="D6" s="2"/>
      <c r="E6" s="13"/>
      <c r="F6" s="4"/>
      <c r="G6" s="4"/>
      <c r="H6" s="4"/>
      <c r="I6" s="4"/>
      <c r="J6" s="4"/>
      <c r="K6" s="4"/>
      <c r="L6" s="4"/>
    </row>
    <row r="7" spans="2:16" s="1" customFormat="1" ht="15" customHeight="1" x14ac:dyDescent="0.15">
      <c r="B7" s="15"/>
      <c r="C7" s="16"/>
      <c r="D7" s="2"/>
      <c r="E7" s="13"/>
      <c r="F7" s="4"/>
      <c r="G7" s="4"/>
      <c r="H7" s="4"/>
      <c r="I7" s="4"/>
      <c r="J7" s="4"/>
      <c r="K7" s="4"/>
      <c r="L7" s="4"/>
    </row>
    <row r="8" spans="2:16" s="1" customFormat="1" ht="15" customHeight="1" x14ac:dyDescent="0.15">
      <c r="B8" s="15"/>
      <c r="C8" s="16"/>
      <c r="D8" s="2"/>
      <c r="E8" s="13"/>
      <c r="F8" s="4"/>
      <c r="G8" s="4"/>
      <c r="H8" s="4"/>
      <c r="I8" s="4"/>
      <c r="J8" s="4"/>
      <c r="K8" s="4"/>
      <c r="L8" s="4"/>
    </row>
    <row r="9" spans="2:16" s="1" customFormat="1" ht="15" hidden="1" customHeight="1" x14ac:dyDescent="0.15">
      <c r="B9" s="15"/>
      <c r="C9" s="16"/>
      <c r="D9" s="2"/>
      <c r="E9" s="13"/>
      <c r="F9" s="4"/>
      <c r="G9" s="4"/>
      <c r="H9" s="4"/>
      <c r="I9" s="4"/>
      <c r="J9" s="4"/>
      <c r="K9" s="4"/>
      <c r="L9" s="4"/>
      <c r="O9" s="4"/>
      <c r="P9" s="4"/>
    </row>
    <row r="10" spans="2:16" s="1" customFormat="1" ht="15" hidden="1" customHeight="1" x14ac:dyDescent="0.15">
      <c r="B10" s="15"/>
      <c r="C10" s="16"/>
      <c r="D10" s="2"/>
      <c r="E10" s="13"/>
      <c r="F10" s="4"/>
      <c r="G10" s="4"/>
      <c r="H10" s="4"/>
      <c r="I10" s="4"/>
      <c r="J10" s="4"/>
      <c r="K10" s="4"/>
      <c r="L10" s="4"/>
      <c r="O10" s="3"/>
      <c r="P10" s="3"/>
    </row>
    <row r="11" spans="2:16" s="1" customFormat="1" ht="15" hidden="1" customHeight="1" x14ac:dyDescent="0.15">
      <c r="B11" s="15"/>
      <c r="C11" s="16"/>
      <c r="D11" s="2"/>
      <c r="E11" s="13"/>
      <c r="F11" s="4"/>
      <c r="G11" s="4"/>
      <c r="H11" s="4"/>
      <c r="I11" s="4"/>
      <c r="J11" s="4"/>
      <c r="K11" s="4"/>
      <c r="L11" s="4"/>
      <c r="O11" s="6"/>
    </row>
    <row r="12" spans="2:16" s="1" customFormat="1" ht="15" hidden="1" customHeight="1" x14ac:dyDescent="0.15">
      <c r="B12" s="15"/>
      <c r="C12" s="16"/>
      <c r="D12" s="2"/>
      <c r="E12" s="13"/>
      <c r="F12" s="4"/>
      <c r="G12" s="4"/>
      <c r="H12" s="4"/>
      <c r="I12" s="4"/>
      <c r="J12" s="4"/>
      <c r="K12" s="4"/>
      <c r="L12" s="4"/>
      <c r="O12" s="6"/>
    </row>
    <row r="13" spans="2:16" s="1" customFormat="1" ht="15" hidden="1" customHeight="1" x14ac:dyDescent="0.15">
      <c r="B13" s="15"/>
      <c r="C13" s="16"/>
      <c r="D13" s="2"/>
      <c r="E13" s="13"/>
      <c r="F13" s="4"/>
      <c r="G13" s="4"/>
      <c r="H13" s="4"/>
      <c r="I13" s="4"/>
      <c r="J13" s="4"/>
      <c r="K13" s="4"/>
      <c r="L13" s="4"/>
      <c r="O13" s="6"/>
    </row>
    <row r="14" spans="2:16" s="1" customFormat="1" ht="15" customHeight="1" x14ac:dyDescent="0.15">
      <c r="B14" s="15"/>
      <c r="C14" s="16"/>
      <c r="D14" s="2"/>
      <c r="E14" s="13"/>
      <c r="F14" s="4"/>
      <c r="G14" s="4"/>
      <c r="H14" s="4"/>
      <c r="I14" s="4"/>
      <c r="J14" s="4"/>
      <c r="K14" s="4"/>
      <c r="L14" s="4"/>
    </row>
    <row r="15" spans="2:16" s="1" customFormat="1" ht="15" customHeight="1" x14ac:dyDescent="0.15">
      <c r="B15" s="15"/>
      <c r="C15" s="16"/>
      <c r="D15" s="2"/>
      <c r="E15" s="13"/>
      <c r="F15" s="4"/>
      <c r="G15" s="4"/>
      <c r="H15" s="4"/>
      <c r="I15" s="4"/>
      <c r="J15" s="4"/>
      <c r="K15" s="4"/>
      <c r="L15" s="4"/>
    </row>
    <row r="16" spans="2:16" s="1" customFormat="1" ht="15" customHeight="1" x14ac:dyDescent="0.15">
      <c r="B16" s="15"/>
      <c r="C16" s="16"/>
      <c r="D16" s="2"/>
      <c r="E16" s="13"/>
      <c r="F16" s="4"/>
      <c r="G16" s="4"/>
      <c r="H16" s="4"/>
      <c r="I16" s="4"/>
      <c r="J16" s="4"/>
      <c r="K16" s="4"/>
      <c r="L16" s="4"/>
    </row>
    <row r="17" spans="2:16" s="1" customFormat="1" ht="15" customHeight="1" x14ac:dyDescent="0.15">
      <c r="B17" s="15"/>
      <c r="C17" s="16"/>
      <c r="D17" s="2"/>
      <c r="E17" s="13"/>
      <c r="F17" s="4"/>
      <c r="G17" s="4"/>
      <c r="H17" s="4"/>
      <c r="I17" s="4"/>
      <c r="J17" s="4"/>
      <c r="K17" s="4"/>
      <c r="L17" s="4"/>
    </row>
    <row r="18" spans="2:16" s="1" customFormat="1" ht="15" customHeight="1" x14ac:dyDescent="0.15">
      <c r="B18" s="15"/>
      <c r="C18" s="16"/>
      <c r="D18" s="2"/>
      <c r="E18" s="13"/>
      <c r="F18" s="4"/>
      <c r="G18" s="4"/>
      <c r="H18" s="4"/>
      <c r="I18" s="4"/>
      <c r="J18" s="4"/>
      <c r="K18" s="4"/>
      <c r="L18" s="4"/>
    </row>
    <row r="19" spans="2:16" s="1" customFormat="1" ht="15" customHeight="1" x14ac:dyDescent="0.15">
      <c r="B19" s="15"/>
      <c r="C19" s="16"/>
      <c r="D19" s="2"/>
      <c r="E19" s="13"/>
      <c r="F19" s="4"/>
      <c r="G19" s="4"/>
      <c r="H19" s="4"/>
      <c r="I19" s="4"/>
      <c r="J19" s="4"/>
      <c r="K19" s="4"/>
      <c r="L19" s="4"/>
    </row>
    <row r="20" spans="2:16" s="1" customFormat="1" ht="15" customHeight="1" x14ac:dyDescent="0.15">
      <c r="B20" s="15"/>
      <c r="C20" s="16"/>
      <c r="D20" s="2"/>
      <c r="E20" s="13"/>
      <c r="F20" s="4"/>
      <c r="G20" s="4"/>
      <c r="H20" s="4"/>
      <c r="I20" s="4"/>
      <c r="J20" s="4"/>
      <c r="K20" s="4"/>
      <c r="L20" s="4"/>
    </row>
    <row r="21" spans="2:16" s="1" customFormat="1" ht="15" customHeight="1" x14ac:dyDescent="0.15">
      <c r="B21" s="15"/>
      <c r="C21" s="16"/>
      <c r="D21" s="2"/>
      <c r="E21" s="13"/>
      <c r="F21" s="4"/>
      <c r="G21" s="4"/>
      <c r="H21" s="4"/>
      <c r="I21" s="4"/>
      <c r="J21" s="4"/>
      <c r="K21" s="4"/>
      <c r="L21" s="4"/>
    </row>
    <row r="22" spans="2:16" s="1" customFormat="1" ht="15" customHeight="1" x14ac:dyDescent="0.15">
      <c r="B22" s="15"/>
      <c r="C22" s="16"/>
      <c r="D22" s="2"/>
      <c r="E22" s="13"/>
      <c r="F22" s="4"/>
      <c r="G22" s="4"/>
      <c r="H22" s="4"/>
      <c r="I22" s="4"/>
      <c r="J22" s="4"/>
      <c r="K22" s="4"/>
      <c r="L22" s="4"/>
    </row>
    <row r="23" spans="2:16" s="1" customFormat="1" ht="15" customHeight="1" x14ac:dyDescent="0.15">
      <c r="B23" s="15"/>
      <c r="C23" s="16"/>
      <c r="D23" s="2"/>
      <c r="E23" s="13"/>
      <c r="F23" s="4"/>
      <c r="G23" s="4"/>
      <c r="H23" s="4"/>
      <c r="I23" s="4"/>
      <c r="J23" s="4"/>
      <c r="K23" s="4"/>
      <c r="L23" s="4"/>
    </row>
    <row r="24" spans="2:16" s="1" customFormat="1" ht="15" customHeight="1" x14ac:dyDescent="0.15">
      <c r="B24" s="15"/>
      <c r="C24" s="16"/>
      <c r="D24" s="2"/>
      <c r="E24" s="13"/>
      <c r="F24" s="4"/>
      <c r="G24" s="4"/>
      <c r="H24" s="4"/>
      <c r="I24" s="4"/>
      <c r="J24" s="4"/>
      <c r="K24" s="4"/>
      <c r="L24" s="4"/>
    </row>
    <row r="25" spans="2:16" s="1" customFormat="1" ht="15" customHeight="1" x14ac:dyDescent="0.15">
      <c r="B25" s="15"/>
      <c r="C25" s="16"/>
      <c r="D25" s="2"/>
      <c r="E25" s="13"/>
      <c r="F25" s="4"/>
      <c r="G25" s="4"/>
      <c r="H25" s="4"/>
      <c r="I25" s="4"/>
      <c r="J25" s="4"/>
      <c r="K25" s="4"/>
      <c r="L25" s="4"/>
    </row>
    <row r="26" spans="2:16" s="1" customFormat="1" ht="15" customHeight="1" x14ac:dyDescent="0.15">
      <c r="B26" s="15"/>
      <c r="C26" s="16"/>
      <c r="D26" s="2"/>
      <c r="E26" s="13"/>
      <c r="F26" s="4"/>
      <c r="G26" s="4"/>
      <c r="H26" s="4"/>
      <c r="I26" s="4"/>
      <c r="J26" s="4"/>
      <c r="K26" s="4"/>
      <c r="L26" s="4"/>
    </row>
    <row r="27" spans="2:16" s="1" customFormat="1" ht="15" customHeight="1" x14ac:dyDescent="0.15">
      <c r="B27" s="20"/>
      <c r="C27" s="20"/>
      <c r="D27" s="47"/>
      <c r="E27" s="34"/>
      <c r="F27" s="10"/>
      <c r="G27" s="10"/>
      <c r="H27" s="10"/>
      <c r="I27" s="10"/>
      <c r="J27" s="10"/>
      <c r="K27" s="10"/>
      <c r="L27" s="10"/>
    </row>
    <row r="28" spans="2:16" s="4" customFormat="1" ht="129.94999999999999" customHeight="1" x14ac:dyDescent="0.15">
      <c r="B28" s="20"/>
      <c r="C28" s="20"/>
      <c r="D28" s="47"/>
      <c r="E28" s="21"/>
      <c r="F28" s="22" t="s">
        <v>181</v>
      </c>
      <c r="G28" s="23" t="s">
        <v>182</v>
      </c>
      <c r="H28" s="23" t="s">
        <v>183</v>
      </c>
      <c r="I28" s="23" t="s">
        <v>184</v>
      </c>
      <c r="J28" s="23" t="s">
        <v>185</v>
      </c>
      <c r="K28" s="23" t="s">
        <v>186</v>
      </c>
      <c r="L28" s="24" t="s">
        <v>390</v>
      </c>
      <c r="M28" s="17"/>
      <c r="N28" s="17"/>
      <c r="O28" s="1"/>
      <c r="P28" s="1"/>
    </row>
    <row r="29" spans="2:16" s="3" customFormat="1" ht="20.100000000000001" customHeight="1" x14ac:dyDescent="0.15">
      <c r="B29" s="20"/>
      <c r="C29" s="20"/>
      <c r="D29" s="47"/>
      <c r="E29" s="11" t="s">
        <v>0</v>
      </c>
      <c r="F29" s="25"/>
      <c r="G29" s="26"/>
      <c r="H29" s="26"/>
      <c r="I29" s="26"/>
      <c r="J29" s="26"/>
      <c r="K29" s="26"/>
      <c r="L29" s="27"/>
      <c r="O29" s="1"/>
      <c r="P29" s="1"/>
    </row>
    <row r="30" spans="2:16" s="1" customFormat="1" ht="22.5" customHeight="1" x14ac:dyDescent="0.15">
      <c r="B30" s="125" t="s">
        <v>10</v>
      </c>
      <c r="C30" s="126"/>
      <c r="D30" s="126"/>
      <c r="E30" s="38">
        <v>423</v>
      </c>
      <c r="F30" s="35">
        <v>48.699763593380609</v>
      </c>
      <c r="G30" s="32">
        <v>22.222222222222221</v>
      </c>
      <c r="H30" s="32">
        <v>25.768321513002363</v>
      </c>
      <c r="I30" s="32">
        <v>11.82033096926714</v>
      </c>
      <c r="J30" s="32">
        <v>34.042553191489361</v>
      </c>
      <c r="K30" s="32">
        <v>14.420803782505912</v>
      </c>
      <c r="L30" s="33">
        <v>1.4184397163120568</v>
      </c>
      <c r="M30" s="16"/>
      <c r="N30" s="16"/>
    </row>
    <row r="31" spans="2:16" s="1" customFormat="1" ht="22.5" customHeight="1" x14ac:dyDescent="0.15">
      <c r="B31" s="127" t="s">
        <v>11</v>
      </c>
      <c r="C31" s="43" t="s">
        <v>12</v>
      </c>
      <c r="D31" s="44"/>
      <c r="E31" s="39">
        <v>180</v>
      </c>
      <c r="F31" s="36">
        <v>45</v>
      </c>
      <c r="G31" s="28">
        <v>18.333333333333332</v>
      </c>
      <c r="H31" s="28">
        <v>28.333333333333332</v>
      </c>
      <c r="I31" s="28">
        <v>12.777777777777777</v>
      </c>
      <c r="J31" s="57">
        <v>26.666666666666668</v>
      </c>
      <c r="K31" s="60">
        <v>21.666666666666668</v>
      </c>
      <c r="L31" s="29">
        <v>1.1111111111111112</v>
      </c>
      <c r="M31" s="16"/>
      <c r="N31" s="16"/>
    </row>
    <row r="32" spans="2:16" s="1" customFormat="1" ht="22.5" customHeight="1" x14ac:dyDescent="0.15">
      <c r="B32" s="128"/>
      <c r="C32" s="41" t="s">
        <v>13</v>
      </c>
      <c r="D32" s="45"/>
      <c r="E32" s="39">
        <v>82</v>
      </c>
      <c r="F32" s="36">
        <v>50</v>
      </c>
      <c r="G32" s="28">
        <v>23.170731707317074</v>
      </c>
      <c r="H32" s="28">
        <v>25.609756097560975</v>
      </c>
      <c r="I32" s="28">
        <v>15.853658536585366</v>
      </c>
      <c r="J32" s="28">
        <v>39.024390243902438</v>
      </c>
      <c r="K32" s="28">
        <v>12.195121951219512</v>
      </c>
      <c r="L32" s="29">
        <v>2.4390243902439024</v>
      </c>
      <c r="M32" s="16"/>
      <c r="N32" s="16"/>
    </row>
    <row r="33" spans="2:12" s="1" customFormat="1" ht="22.5" customHeight="1" x14ac:dyDescent="0.15">
      <c r="B33" s="129"/>
      <c r="C33" s="42" t="s">
        <v>14</v>
      </c>
      <c r="D33" s="46"/>
      <c r="E33" s="40">
        <v>138</v>
      </c>
      <c r="F33" s="37">
        <v>52.89855072463768</v>
      </c>
      <c r="G33" s="30">
        <v>26.811594202898554</v>
      </c>
      <c r="H33" s="30">
        <v>23.188405797101449</v>
      </c>
      <c r="I33" s="30">
        <v>9.4202898550724647</v>
      </c>
      <c r="J33" s="56">
        <v>42.028985507246375</v>
      </c>
      <c r="K33" s="48">
        <v>5.7971014492753623</v>
      </c>
      <c r="L33" s="31">
        <v>1.4492753623188406</v>
      </c>
    </row>
    <row r="34" spans="2:12" s="122" customFormat="1" ht="22.5" customHeight="1" x14ac:dyDescent="0.15">
      <c r="B34" s="116"/>
      <c r="C34" s="117"/>
      <c r="D34" s="118"/>
      <c r="E34" s="119"/>
      <c r="F34" s="120"/>
      <c r="G34" s="120"/>
      <c r="H34" s="120"/>
      <c r="I34" s="120"/>
      <c r="J34" s="120"/>
      <c r="K34" s="120"/>
      <c r="L34" s="120"/>
    </row>
    <row r="35" spans="2:12" ht="90.75" customHeight="1" x14ac:dyDescent="0.15">
      <c r="C35" s="84"/>
      <c r="D35" s="105" t="str">
        <f t="shared" ref="D35:J35" si="0">F28</f>
        <v>必要な情報を共有してほしい</v>
      </c>
      <c r="E35" s="105" t="str">
        <f t="shared" si="0"/>
        <v>意見を聞いてほしい</v>
      </c>
      <c r="F35" s="105" t="str">
        <f t="shared" si="0"/>
        <v>業務の遂行方法や状況について、忌憚のない意見を言ってほしい</v>
      </c>
      <c r="G35" s="105" t="str">
        <f t="shared" si="0"/>
        <v>マネジメント業務のサポートをさせてほしい</v>
      </c>
      <c r="H35" s="105" t="str">
        <f t="shared" si="0"/>
        <v>業務内容や範囲を把握してほしい</v>
      </c>
      <c r="I35" s="105" t="str">
        <f t="shared" si="0"/>
        <v>上司は必要ない</v>
      </c>
      <c r="J35" s="105" t="str">
        <f t="shared" si="0"/>
        <v>その他</v>
      </c>
      <c r="K35" s="82"/>
    </row>
    <row r="36" spans="2:12" ht="17.25" customHeight="1" x14ac:dyDescent="0.15">
      <c r="C36" s="84" t="str">
        <f>C31 &amp; "(n=" &amp; E31 &amp; ")"</f>
        <v>男性・管理職/総合職(n=180)</v>
      </c>
      <c r="D36" s="86">
        <f t="shared" ref="D36:J38" si="1">F31</f>
        <v>45</v>
      </c>
      <c r="E36" s="86">
        <f t="shared" si="1"/>
        <v>18.333333333333332</v>
      </c>
      <c r="F36" s="86">
        <f t="shared" si="1"/>
        <v>28.333333333333332</v>
      </c>
      <c r="G36" s="86">
        <f t="shared" si="1"/>
        <v>12.777777777777777</v>
      </c>
      <c r="H36" s="86">
        <f t="shared" si="1"/>
        <v>26.666666666666668</v>
      </c>
      <c r="I36" s="86">
        <f t="shared" si="1"/>
        <v>21.666666666666668</v>
      </c>
      <c r="J36" s="86">
        <f t="shared" si="1"/>
        <v>1.1111111111111112</v>
      </c>
      <c r="K36" s="83"/>
    </row>
    <row r="37" spans="2:12" ht="17.25" customHeight="1" x14ac:dyDescent="0.15">
      <c r="C37" s="84" t="str">
        <f>C32 &amp; "(n=" &amp; E32 &amp; ")"</f>
        <v>女性・管理職/総合職(n=82)</v>
      </c>
      <c r="D37" s="86">
        <f t="shared" si="1"/>
        <v>50</v>
      </c>
      <c r="E37" s="86">
        <f t="shared" si="1"/>
        <v>23.170731707317074</v>
      </c>
      <c r="F37" s="86">
        <f t="shared" si="1"/>
        <v>25.609756097560975</v>
      </c>
      <c r="G37" s="86">
        <f t="shared" si="1"/>
        <v>15.853658536585366</v>
      </c>
      <c r="H37" s="86">
        <f t="shared" si="1"/>
        <v>39.024390243902438</v>
      </c>
      <c r="I37" s="86">
        <f t="shared" si="1"/>
        <v>12.195121951219512</v>
      </c>
      <c r="J37" s="86">
        <f t="shared" si="1"/>
        <v>2.4390243902439024</v>
      </c>
      <c r="K37" s="83"/>
    </row>
    <row r="38" spans="2:12" ht="17.25" customHeight="1" x14ac:dyDescent="0.15">
      <c r="C38" s="84" t="str">
        <f>C33 &amp; "(n=" &amp; E33 &amp; ")"</f>
        <v>女性・一般職(n=138)</v>
      </c>
      <c r="D38" s="86">
        <f t="shared" si="1"/>
        <v>52.89855072463768</v>
      </c>
      <c r="E38" s="86">
        <f t="shared" si="1"/>
        <v>26.811594202898554</v>
      </c>
      <c r="F38" s="86">
        <f t="shared" si="1"/>
        <v>23.188405797101449</v>
      </c>
      <c r="G38" s="86">
        <f t="shared" si="1"/>
        <v>9.4202898550724647</v>
      </c>
      <c r="H38" s="86">
        <f t="shared" si="1"/>
        <v>42.028985507246375</v>
      </c>
      <c r="I38" s="86">
        <f t="shared" si="1"/>
        <v>5.7971014492753623</v>
      </c>
      <c r="J38" s="86">
        <f t="shared" si="1"/>
        <v>1.4492753623188406</v>
      </c>
      <c r="K38" s="83"/>
    </row>
    <row r="39" spans="2:12" x14ac:dyDescent="0.15">
      <c r="C39" t="str">
        <f>B30 &amp; "(n=" &amp; E30 &amp; ")"</f>
        <v>全体(n=423)</v>
      </c>
      <c r="D39" s="83">
        <f t="shared" ref="D39:J39" si="2">F30</f>
        <v>48.699763593380609</v>
      </c>
      <c r="E39" s="83">
        <f t="shared" si="2"/>
        <v>22.222222222222221</v>
      </c>
      <c r="F39" s="83">
        <f t="shared" si="2"/>
        <v>25.768321513002363</v>
      </c>
      <c r="G39" s="83">
        <f t="shared" si="2"/>
        <v>11.82033096926714</v>
      </c>
      <c r="H39" s="83">
        <f t="shared" si="2"/>
        <v>34.042553191489361</v>
      </c>
      <c r="I39" s="83">
        <f t="shared" si="2"/>
        <v>14.420803782505912</v>
      </c>
      <c r="J39" s="83">
        <f t="shared" si="2"/>
        <v>1.4184397163120568</v>
      </c>
      <c r="K39" s="83"/>
    </row>
  </sheetData>
  <mergeCells count="2">
    <mergeCell ref="B30:D30"/>
    <mergeCell ref="B31:B33"/>
  </mergeCells>
  <phoneticPr fontId="5"/>
  <conditionalFormatting sqref="C31:C32 F28:L28">
    <cfRule type="cellIs" dxfId="84" priority="3" stopIfTrue="1" operator="equal">
      <formula>"."</formula>
    </cfRule>
  </conditionalFormatting>
  <conditionalFormatting sqref="M28">
    <cfRule type="cellIs" dxfId="83" priority="2" stopIfTrue="1" operator="equal">
      <formula>"."</formula>
    </cfRule>
  </conditionalFormatting>
  <conditionalFormatting sqref="N28">
    <cfRule type="cellIs" dxfId="82"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R39"/>
  <sheetViews>
    <sheetView topLeftCell="A27"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4" width="6.75" customWidth="1"/>
    <col min="15" max="16" width="5.25" customWidth="1"/>
    <col min="17" max="17" width="3.375" customWidth="1"/>
    <col min="18" max="18" width="7" customWidth="1"/>
    <col min="19" max="19" width="25.625" customWidth="1"/>
    <col min="20" max="20" width="5.375" customWidth="1"/>
  </cols>
  <sheetData>
    <row r="1" spans="2:18" s="1" customFormat="1" ht="21.75" customHeight="1" x14ac:dyDescent="0.15">
      <c r="B1" s="15"/>
      <c r="C1" s="16"/>
      <c r="D1" s="2"/>
      <c r="E1" s="13"/>
      <c r="F1" s="4"/>
      <c r="G1" s="4"/>
      <c r="H1" s="4"/>
      <c r="I1" s="4"/>
      <c r="J1" s="4"/>
      <c r="K1" s="4"/>
      <c r="L1" s="4"/>
      <c r="M1" s="4"/>
      <c r="N1" s="4"/>
    </row>
    <row r="2" spans="2:18" s="1" customFormat="1" ht="15" customHeight="1" x14ac:dyDescent="0.15">
      <c r="B2" s="15"/>
      <c r="C2" s="16"/>
      <c r="D2" s="2"/>
      <c r="E2" s="13"/>
      <c r="F2" s="4"/>
      <c r="G2" s="4"/>
      <c r="H2" s="4"/>
      <c r="I2" s="4"/>
      <c r="J2" s="4"/>
      <c r="K2" s="4"/>
      <c r="L2" s="4"/>
      <c r="M2" s="4"/>
      <c r="N2" s="4"/>
    </row>
    <row r="3" spans="2:18" s="1" customFormat="1" ht="15" customHeight="1" x14ac:dyDescent="0.15">
      <c r="B3" s="15"/>
      <c r="C3" s="16"/>
      <c r="D3" s="2"/>
      <c r="E3" s="13"/>
      <c r="F3" s="4"/>
      <c r="G3" s="4"/>
      <c r="H3" s="4"/>
      <c r="I3" s="4"/>
      <c r="J3" s="4"/>
      <c r="K3" s="4"/>
      <c r="L3" s="4"/>
      <c r="M3" s="4"/>
      <c r="N3" s="4"/>
    </row>
    <row r="4" spans="2:18" s="1" customFormat="1" ht="15" customHeight="1" x14ac:dyDescent="0.15">
      <c r="B4" s="15"/>
      <c r="C4" s="16"/>
      <c r="D4" s="2"/>
      <c r="E4" s="13"/>
      <c r="F4" s="4"/>
      <c r="G4" s="4"/>
      <c r="H4" s="4"/>
      <c r="I4" s="4"/>
      <c r="J4" s="4"/>
      <c r="K4" s="4"/>
      <c r="L4" s="4"/>
      <c r="M4" s="4"/>
      <c r="N4" s="4"/>
    </row>
    <row r="5" spans="2:18" s="1" customFormat="1" ht="15" customHeight="1" x14ac:dyDescent="0.15">
      <c r="B5" s="15"/>
      <c r="C5" s="16"/>
      <c r="D5" s="2"/>
      <c r="E5" s="13"/>
      <c r="F5" s="4"/>
      <c r="G5" s="4"/>
      <c r="H5" s="4"/>
      <c r="I5" s="4"/>
      <c r="J5" s="4"/>
      <c r="K5" s="4"/>
      <c r="L5" s="4"/>
      <c r="M5" s="4"/>
      <c r="N5" s="4"/>
    </row>
    <row r="6" spans="2:18" s="1" customFormat="1" ht="15" customHeight="1" x14ac:dyDescent="0.15">
      <c r="B6" s="15"/>
      <c r="C6" s="16"/>
      <c r="D6" s="2"/>
      <c r="E6" s="13"/>
      <c r="F6" s="4"/>
      <c r="G6" s="4"/>
      <c r="H6" s="4"/>
      <c r="I6" s="4"/>
      <c r="J6" s="4"/>
      <c r="K6" s="4"/>
      <c r="L6" s="4"/>
      <c r="M6" s="4"/>
      <c r="N6" s="4"/>
    </row>
    <row r="7" spans="2:18" s="1" customFormat="1" ht="15" customHeight="1" x14ac:dyDescent="0.15">
      <c r="B7" s="15"/>
      <c r="C7" s="16"/>
      <c r="D7" s="2"/>
      <c r="E7" s="13"/>
      <c r="F7" s="4"/>
      <c r="G7" s="4"/>
      <c r="H7" s="4"/>
      <c r="I7" s="4"/>
      <c r="J7" s="4"/>
      <c r="K7" s="4"/>
      <c r="L7" s="4"/>
      <c r="M7" s="4"/>
      <c r="N7" s="4"/>
    </row>
    <row r="8" spans="2:18" s="1" customFormat="1" ht="15" customHeight="1" x14ac:dyDescent="0.15">
      <c r="B8" s="15"/>
      <c r="C8" s="16"/>
      <c r="D8" s="2"/>
      <c r="E8" s="13"/>
      <c r="F8" s="4"/>
      <c r="G8" s="4"/>
      <c r="H8" s="4"/>
      <c r="I8" s="4"/>
      <c r="J8" s="4"/>
      <c r="K8" s="4"/>
      <c r="L8" s="4"/>
      <c r="M8" s="4"/>
      <c r="N8" s="4"/>
    </row>
    <row r="9" spans="2:18" s="1" customFormat="1" ht="15" hidden="1" customHeight="1" x14ac:dyDescent="0.15">
      <c r="B9" s="15"/>
      <c r="C9" s="16"/>
      <c r="D9" s="2"/>
      <c r="E9" s="13"/>
      <c r="F9" s="4"/>
      <c r="G9" s="4"/>
      <c r="H9" s="4"/>
      <c r="I9" s="4"/>
      <c r="J9" s="4"/>
      <c r="K9" s="4"/>
      <c r="L9" s="4"/>
      <c r="M9" s="4"/>
      <c r="N9" s="4"/>
      <c r="Q9" s="4"/>
      <c r="R9" s="4"/>
    </row>
    <row r="10" spans="2:18" s="1" customFormat="1" ht="15" hidden="1" customHeight="1" x14ac:dyDescent="0.15">
      <c r="B10" s="15"/>
      <c r="C10" s="16"/>
      <c r="D10" s="2"/>
      <c r="E10" s="13"/>
      <c r="F10" s="4"/>
      <c r="G10" s="4"/>
      <c r="H10" s="4"/>
      <c r="I10" s="4"/>
      <c r="J10" s="4"/>
      <c r="K10" s="4"/>
      <c r="L10" s="4"/>
      <c r="M10" s="4"/>
      <c r="N10" s="4"/>
      <c r="Q10" s="3"/>
      <c r="R10" s="3"/>
    </row>
    <row r="11" spans="2:18" s="1" customFormat="1" ht="15" hidden="1" customHeight="1" x14ac:dyDescent="0.15">
      <c r="B11" s="15"/>
      <c r="C11" s="16"/>
      <c r="D11" s="2"/>
      <c r="E11" s="13"/>
      <c r="F11" s="4"/>
      <c r="G11" s="4"/>
      <c r="H11" s="4"/>
      <c r="I11" s="4"/>
      <c r="J11" s="4"/>
      <c r="K11" s="4"/>
      <c r="L11" s="4"/>
      <c r="M11" s="4"/>
      <c r="N11" s="4"/>
      <c r="Q11" s="6"/>
    </row>
    <row r="12" spans="2:18" s="1" customFormat="1" ht="15" hidden="1" customHeight="1" x14ac:dyDescent="0.15">
      <c r="B12" s="15"/>
      <c r="C12" s="16"/>
      <c r="D12" s="2"/>
      <c r="E12" s="13"/>
      <c r="F12" s="4"/>
      <c r="G12" s="4"/>
      <c r="H12" s="4"/>
      <c r="I12" s="4"/>
      <c r="J12" s="4"/>
      <c r="K12" s="4"/>
      <c r="L12" s="4"/>
      <c r="M12" s="4"/>
      <c r="N12" s="4"/>
      <c r="Q12" s="6"/>
    </row>
    <row r="13" spans="2:18" s="1" customFormat="1" ht="15" hidden="1" customHeight="1" x14ac:dyDescent="0.15">
      <c r="B13" s="15"/>
      <c r="C13" s="16"/>
      <c r="D13" s="2"/>
      <c r="E13" s="13"/>
      <c r="F13" s="4"/>
      <c r="G13" s="4"/>
      <c r="H13" s="4"/>
      <c r="I13" s="4"/>
      <c r="J13" s="4"/>
      <c r="K13" s="4"/>
      <c r="L13" s="4"/>
      <c r="M13" s="4"/>
      <c r="N13" s="4"/>
      <c r="Q13" s="6"/>
    </row>
    <row r="14" spans="2:18" s="1" customFormat="1" ht="15" customHeight="1" x14ac:dyDescent="0.15">
      <c r="B14" s="15"/>
      <c r="C14" s="16"/>
      <c r="D14" s="2"/>
      <c r="E14" s="13"/>
      <c r="F14" s="4"/>
      <c r="G14" s="4"/>
      <c r="H14" s="4"/>
      <c r="I14" s="4"/>
      <c r="J14" s="4"/>
      <c r="K14" s="4"/>
      <c r="L14" s="4"/>
      <c r="M14" s="4"/>
      <c r="N14" s="4"/>
    </row>
    <row r="15" spans="2:18" s="1" customFormat="1" ht="15" customHeight="1" x14ac:dyDescent="0.15">
      <c r="B15" s="15"/>
      <c r="C15" s="16"/>
      <c r="D15" s="2"/>
      <c r="E15" s="13"/>
      <c r="F15" s="4"/>
      <c r="G15" s="4"/>
      <c r="H15" s="4"/>
      <c r="I15" s="4"/>
      <c r="J15" s="4"/>
      <c r="K15" s="4"/>
      <c r="L15" s="4"/>
      <c r="M15" s="4"/>
      <c r="N15" s="4"/>
    </row>
    <row r="16" spans="2:18" s="1" customFormat="1" ht="15" customHeight="1" x14ac:dyDescent="0.15">
      <c r="B16" s="15"/>
      <c r="C16" s="16"/>
      <c r="D16" s="2"/>
      <c r="E16" s="13"/>
      <c r="F16" s="4"/>
      <c r="G16" s="4"/>
      <c r="H16" s="4"/>
      <c r="I16" s="4"/>
      <c r="J16" s="4"/>
      <c r="K16" s="4"/>
      <c r="L16" s="4"/>
      <c r="M16" s="4"/>
      <c r="N16" s="4"/>
    </row>
    <row r="17" spans="2:18" s="1" customFormat="1" ht="15" customHeight="1" x14ac:dyDescent="0.15">
      <c r="B17" s="15"/>
      <c r="C17" s="16"/>
      <c r="D17" s="2"/>
      <c r="E17" s="13"/>
      <c r="F17" s="4"/>
      <c r="G17" s="4"/>
      <c r="H17" s="4"/>
      <c r="I17" s="4"/>
      <c r="J17" s="4"/>
      <c r="K17" s="4"/>
      <c r="L17" s="4"/>
      <c r="M17" s="4"/>
      <c r="N17" s="4"/>
    </row>
    <row r="18" spans="2:18" s="1" customFormat="1" ht="15" customHeight="1" x14ac:dyDescent="0.15">
      <c r="B18" s="15"/>
      <c r="C18" s="16"/>
      <c r="D18" s="2"/>
      <c r="E18" s="13"/>
      <c r="F18" s="4"/>
      <c r="G18" s="4"/>
      <c r="H18" s="4"/>
      <c r="I18" s="4"/>
      <c r="J18" s="4"/>
      <c r="K18" s="4"/>
      <c r="L18" s="4"/>
      <c r="M18" s="4"/>
      <c r="N18" s="4"/>
    </row>
    <row r="19" spans="2:18" s="1" customFormat="1" ht="15" customHeight="1" x14ac:dyDescent="0.15">
      <c r="B19" s="15"/>
      <c r="C19" s="16"/>
      <c r="D19" s="2"/>
      <c r="E19" s="13"/>
      <c r="F19" s="4"/>
      <c r="G19" s="4"/>
      <c r="H19" s="4"/>
      <c r="I19" s="4"/>
      <c r="J19" s="4"/>
      <c r="K19" s="4"/>
      <c r="L19" s="4"/>
      <c r="M19" s="4"/>
      <c r="N19" s="4"/>
    </row>
    <row r="20" spans="2:18" s="1" customFormat="1" ht="15" customHeight="1" x14ac:dyDescent="0.15">
      <c r="B20" s="15"/>
      <c r="C20" s="16"/>
      <c r="D20" s="2"/>
      <c r="E20" s="13"/>
      <c r="F20" s="4"/>
      <c r="G20" s="4"/>
      <c r="H20" s="4"/>
      <c r="I20" s="4"/>
      <c r="J20" s="4"/>
      <c r="K20" s="4"/>
      <c r="L20" s="4"/>
      <c r="M20" s="4"/>
      <c r="N20" s="4"/>
    </row>
    <row r="21" spans="2:18" s="1" customFormat="1" ht="15" customHeight="1" x14ac:dyDescent="0.15">
      <c r="B21" s="15"/>
      <c r="C21" s="16"/>
      <c r="D21" s="2"/>
      <c r="E21" s="13"/>
      <c r="F21" s="4"/>
      <c r="G21" s="4"/>
      <c r="H21" s="4"/>
      <c r="I21" s="4"/>
      <c r="J21" s="4"/>
      <c r="K21" s="4"/>
      <c r="L21" s="4"/>
      <c r="M21" s="4"/>
      <c r="N21" s="4"/>
    </row>
    <row r="22" spans="2:18" s="1" customFormat="1" ht="15" customHeight="1" x14ac:dyDescent="0.15">
      <c r="B22" s="15"/>
      <c r="C22" s="16"/>
      <c r="D22" s="2"/>
      <c r="E22" s="13"/>
      <c r="F22" s="4"/>
      <c r="G22" s="4"/>
      <c r="H22" s="4"/>
      <c r="I22" s="4"/>
      <c r="J22" s="4"/>
      <c r="K22" s="4"/>
      <c r="L22" s="4"/>
      <c r="M22" s="4"/>
      <c r="N22" s="4"/>
    </row>
    <row r="23" spans="2:18" s="1" customFormat="1" ht="15" customHeight="1" x14ac:dyDescent="0.15">
      <c r="B23" s="15"/>
      <c r="C23" s="16"/>
      <c r="D23" s="2"/>
      <c r="E23" s="13"/>
      <c r="F23" s="4"/>
      <c r="G23" s="4"/>
      <c r="H23" s="4"/>
      <c r="I23" s="4"/>
      <c r="J23" s="4"/>
      <c r="K23" s="4"/>
      <c r="L23" s="4"/>
      <c r="M23" s="4"/>
      <c r="N23" s="4"/>
    </row>
    <row r="24" spans="2:18" s="1" customFormat="1" ht="15" customHeight="1" x14ac:dyDescent="0.15">
      <c r="B24" s="15"/>
      <c r="C24" s="16"/>
      <c r="D24" s="2"/>
      <c r="E24" s="13"/>
      <c r="F24" s="4"/>
      <c r="G24" s="4"/>
      <c r="H24" s="4"/>
      <c r="I24" s="4"/>
      <c r="J24" s="4"/>
      <c r="K24" s="4"/>
      <c r="L24" s="4"/>
      <c r="M24" s="4"/>
      <c r="N24" s="4"/>
    </row>
    <row r="25" spans="2:18" s="1" customFormat="1" ht="15" customHeight="1" x14ac:dyDescent="0.15">
      <c r="B25" s="15"/>
      <c r="C25" s="16"/>
      <c r="D25" s="2"/>
      <c r="E25" s="13"/>
      <c r="F25" s="4"/>
      <c r="G25" s="4"/>
      <c r="H25" s="4"/>
      <c r="I25" s="4"/>
      <c r="J25" s="4"/>
      <c r="K25" s="4"/>
      <c r="L25" s="4"/>
      <c r="M25" s="4"/>
      <c r="N25" s="4"/>
    </row>
    <row r="26" spans="2:18" s="1" customFormat="1" ht="15" customHeight="1" x14ac:dyDescent="0.15">
      <c r="B26" s="15"/>
      <c r="C26" s="16"/>
      <c r="D26" s="2"/>
      <c r="E26" s="13"/>
      <c r="F26" s="4"/>
      <c r="G26" s="4"/>
      <c r="H26" s="4"/>
      <c r="I26" s="4"/>
      <c r="J26" s="4"/>
      <c r="K26" s="4"/>
      <c r="L26" s="4"/>
      <c r="M26" s="4"/>
      <c r="N26" s="4"/>
    </row>
    <row r="27" spans="2:18" s="1" customFormat="1" ht="15" customHeight="1" x14ac:dyDescent="0.15">
      <c r="B27" s="20"/>
      <c r="C27" s="20"/>
      <c r="D27" s="47"/>
      <c r="E27" s="34"/>
      <c r="F27" s="10"/>
      <c r="G27" s="10"/>
      <c r="H27" s="10"/>
      <c r="I27" s="10"/>
      <c r="J27" s="10"/>
      <c r="K27" s="10"/>
      <c r="L27" s="10"/>
      <c r="M27" s="10"/>
      <c r="N27" s="10"/>
    </row>
    <row r="28" spans="2:18" s="4" customFormat="1" ht="129.94999999999999" customHeight="1" x14ac:dyDescent="0.15">
      <c r="B28" s="20"/>
      <c r="C28" s="20"/>
      <c r="D28" s="47"/>
      <c r="E28" s="21"/>
      <c r="F28" s="22" t="s">
        <v>324</v>
      </c>
      <c r="G28" s="23" t="s">
        <v>187</v>
      </c>
      <c r="H28" s="23" t="s">
        <v>188</v>
      </c>
      <c r="I28" s="23" t="s">
        <v>189</v>
      </c>
      <c r="J28" s="23" t="s">
        <v>190</v>
      </c>
      <c r="K28" s="23" t="s">
        <v>191</v>
      </c>
      <c r="L28" s="23" t="s">
        <v>325</v>
      </c>
      <c r="M28" s="23" t="s">
        <v>136</v>
      </c>
      <c r="N28" s="24" t="s">
        <v>192</v>
      </c>
      <c r="O28" s="17"/>
      <c r="P28" s="17"/>
      <c r="Q28" s="1"/>
      <c r="R28" s="1"/>
    </row>
    <row r="29" spans="2:18" s="3" customFormat="1" ht="20.100000000000001" customHeight="1" x14ac:dyDescent="0.15">
      <c r="B29" s="20"/>
      <c r="C29" s="20"/>
      <c r="D29" s="47"/>
      <c r="E29" s="11" t="s">
        <v>0</v>
      </c>
      <c r="F29" s="25"/>
      <c r="G29" s="26"/>
      <c r="H29" s="26"/>
      <c r="I29" s="26"/>
      <c r="J29" s="26"/>
      <c r="K29" s="26"/>
      <c r="L29" s="26"/>
      <c r="M29" s="26"/>
      <c r="N29" s="27"/>
      <c r="Q29" s="1"/>
      <c r="R29" s="1"/>
    </row>
    <row r="30" spans="2:18" s="1" customFormat="1" ht="22.5" customHeight="1" x14ac:dyDescent="0.15">
      <c r="B30" s="125" t="s">
        <v>10</v>
      </c>
      <c r="C30" s="126"/>
      <c r="D30" s="126"/>
      <c r="E30" s="38">
        <v>423</v>
      </c>
      <c r="F30" s="35">
        <v>17.966903073286051</v>
      </c>
      <c r="G30" s="32">
        <v>12.76595744680851</v>
      </c>
      <c r="H30" s="32">
        <v>26.477541371158392</v>
      </c>
      <c r="I30" s="32">
        <v>12.529550827423167</v>
      </c>
      <c r="J30" s="32">
        <v>28.841607565011824</v>
      </c>
      <c r="K30" s="32">
        <v>5.6737588652482271</v>
      </c>
      <c r="L30" s="32">
        <v>18.912529550827422</v>
      </c>
      <c r="M30" s="32">
        <v>1.1820330969267139</v>
      </c>
      <c r="N30" s="33">
        <v>29.314420803782504</v>
      </c>
      <c r="O30" s="16"/>
      <c r="P30" s="16"/>
    </row>
    <row r="31" spans="2:18" s="1" customFormat="1" ht="22.5" customHeight="1" x14ac:dyDescent="0.15">
      <c r="B31" s="127" t="s">
        <v>11</v>
      </c>
      <c r="C31" s="43" t="s">
        <v>12</v>
      </c>
      <c r="D31" s="44"/>
      <c r="E31" s="39">
        <v>180</v>
      </c>
      <c r="F31" s="36">
        <v>21.666666666666668</v>
      </c>
      <c r="G31" s="60">
        <v>21.666666666666668</v>
      </c>
      <c r="H31" s="60">
        <v>34.444444444444443</v>
      </c>
      <c r="I31" s="28">
        <v>15.555555555555555</v>
      </c>
      <c r="J31" s="28">
        <v>26.666666666666668</v>
      </c>
      <c r="K31" s="28">
        <v>3.8888888888888888</v>
      </c>
      <c r="L31" s="28">
        <v>20</v>
      </c>
      <c r="M31" s="28">
        <v>1.6666666666666667</v>
      </c>
      <c r="N31" s="62">
        <v>20</v>
      </c>
      <c r="O31" s="16"/>
      <c r="P31" s="16"/>
    </row>
    <row r="32" spans="2:18" s="1" customFormat="1" ht="22.5" customHeight="1" x14ac:dyDescent="0.15">
      <c r="B32" s="128"/>
      <c r="C32" s="41" t="s">
        <v>13</v>
      </c>
      <c r="D32" s="45"/>
      <c r="E32" s="39">
        <v>82</v>
      </c>
      <c r="F32" s="36">
        <v>18.292682926829269</v>
      </c>
      <c r="G32" s="57">
        <v>7.3170731707317067</v>
      </c>
      <c r="H32" s="28">
        <v>23.170731707317074</v>
      </c>
      <c r="I32" s="57">
        <v>7.3170731707317067</v>
      </c>
      <c r="J32" s="57">
        <v>20.73170731707317</v>
      </c>
      <c r="K32" s="28">
        <v>9.7560975609756095</v>
      </c>
      <c r="L32" s="28">
        <v>23.170731707317074</v>
      </c>
      <c r="M32" s="28">
        <v>2.4390243902439024</v>
      </c>
      <c r="N32" s="29">
        <v>34.146341463414636</v>
      </c>
      <c r="O32" s="16"/>
      <c r="P32" s="16"/>
    </row>
    <row r="33" spans="2:14" s="1" customFormat="1" ht="22.5" customHeight="1" x14ac:dyDescent="0.15">
      <c r="B33" s="129"/>
      <c r="C33" s="42" t="s">
        <v>14</v>
      </c>
      <c r="D33" s="46"/>
      <c r="E33" s="40">
        <v>138</v>
      </c>
      <c r="F33" s="37">
        <v>14.492753623188406</v>
      </c>
      <c r="G33" s="48">
        <v>5.7971014492753623</v>
      </c>
      <c r="H33" s="48">
        <v>21.014492753623188</v>
      </c>
      <c r="I33" s="30">
        <v>11.594202898550725</v>
      </c>
      <c r="J33" s="56">
        <v>37.681159420289859</v>
      </c>
      <c r="K33" s="30">
        <v>5.7971014492753623</v>
      </c>
      <c r="L33" s="30">
        <v>15.942028985507244</v>
      </c>
      <c r="M33" s="30">
        <v>0</v>
      </c>
      <c r="N33" s="61">
        <v>36.231884057971016</v>
      </c>
    </row>
    <row r="34" spans="2:14" s="122" customFormat="1" ht="22.5" customHeight="1" x14ac:dyDescent="0.15">
      <c r="B34" s="116"/>
      <c r="C34" s="117"/>
      <c r="D34" s="118"/>
      <c r="E34" s="119"/>
      <c r="F34" s="120"/>
      <c r="G34" s="120"/>
      <c r="H34" s="120"/>
      <c r="I34" s="120"/>
      <c r="J34" s="120"/>
      <c r="K34" s="120"/>
      <c r="L34" s="120"/>
      <c r="M34" s="120"/>
      <c r="N34" s="120"/>
    </row>
    <row r="35" spans="2:14" x14ac:dyDescent="0.15">
      <c r="D35" s="82" t="str">
        <f t="shared" ref="D35:L35" si="0">F28</f>
        <v>業務に関連した専門の勉強会やセミナー</v>
      </c>
      <c r="E35" s="82" t="str">
        <f t="shared" si="0"/>
        <v>異業種交流会・同業者の会合等</v>
      </c>
      <c r="F35" s="82" t="str">
        <f t="shared" si="0"/>
        <v>学生時代の友人・先輩・後輩やゼミ等を通じた知り合い</v>
      </c>
      <c r="G35" s="82" t="str">
        <f t="shared" si="0"/>
        <v>社会貢献活動を通じたネットワーク</v>
      </c>
      <c r="H35" s="82" t="str">
        <f t="shared" si="0"/>
        <v>趣味を通じたネットワーク</v>
      </c>
      <c r="I35" s="82" t="str">
        <f t="shared" si="0"/>
        <v>子供等を通じたネットワーク</v>
      </c>
      <c r="J35" s="82" t="str">
        <f t="shared" si="0"/>
        <v>地域を通じたネットワーク</v>
      </c>
      <c r="K35" s="82" t="str">
        <f t="shared" si="0"/>
        <v>その他（具体的に【　　　】）</v>
      </c>
      <c r="L35" s="82" t="str">
        <f t="shared" si="0"/>
        <v>外部のネットワークがない</v>
      </c>
      <c r="M35" s="82" t="s">
        <v>323</v>
      </c>
    </row>
    <row r="36" spans="2:14" x14ac:dyDescent="0.15">
      <c r="C36" t="str">
        <f>C31 &amp; "(n=" &amp; E31 &amp; ")"</f>
        <v>男性・管理職/総合職(n=180)</v>
      </c>
      <c r="D36" s="83">
        <f t="shared" ref="D36:L38" si="1">F31</f>
        <v>21.666666666666668</v>
      </c>
      <c r="E36" s="83">
        <f t="shared" si="1"/>
        <v>21.666666666666668</v>
      </c>
      <c r="F36" s="83">
        <f t="shared" si="1"/>
        <v>34.444444444444443</v>
      </c>
      <c r="G36" s="83">
        <f t="shared" si="1"/>
        <v>15.555555555555555</v>
      </c>
      <c r="H36" s="83">
        <f t="shared" si="1"/>
        <v>26.666666666666668</v>
      </c>
      <c r="I36" s="83">
        <f t="shared" si="1"/>
        <v>3.8888888888888888</v>
      </c>
      <c r="J36" s="83">
        <f t="shared" si="1"/>
        <v>20</v>
      </c>
      <c r="K36" s="83">
        <f t="shared" si="1"/>
        <v>1.6666666666666667</v>
      </c>
      <c r="L36" s="83">
        <f t="shared" si="1"/>
        <v>20</v>
      </c>
      <c r="M36" s="83">
        <f>SUM(D36:L36)</f>
        <v>165.55555555555554</v>
      </c>
    </row>
    <row r="37" spans="2:14" x14ac:dyDescent="0.15">
      <c r="C37" t="str">
        <f>C32 &amp; "(n=" &amp; E32 &amp; ")"</f>
        <v>女性・管理職/総合職(n=82)</v>
      </c>
      <c r="D37" s="83">
        <f t="shared" si="1"/>
        <v>18.292682926829269</v>
      </c>
      <c r="E37" s="83">
        <f t="shared" si="1"/>
        <v>7.3170731707317067</v>
      </c>
      <c r="F37" s="83">
        <f t="shared" si="1"/>
        <v>23.170731707317074</v>
      </c>
      <c r="G37" s="83">
        <f t="shared" si="1"/>
        <v>7.3170731707317067</v>
      </c>
      <c r="H37" s="83">
        <f t="shared" si="1"/>
        <v>20.73170731707317</v>
      </c>
      <c r="I37" s="83">
        <f t="shared" si="1"/>
        <v>9.7560975609756095</v>
      </c>
      <c r="J37" s="83">
        <f t="shared" si="1"/>
        <v>23.170731707317074</v>
      </c>
      <c r="K37" s="83">
        <f t="shared" si="1"/>
        <v>2.4390243902439024</v>
      </c>
      <c r="L37" s="83">
        <f t="shared" si="1"/>
        <v>34.146341463414636</v>
      </c>
      <c r="M37" s="83">
        <f t="shared" ref="M37:M39" si="2">SUM(D37:L37)</f>
        <v>146.34146341463415</v>
      </c>
    </row>
    <row r="38" spans="2:14" x14ac:dyDescent="0.15">
      <c r="C38" t="str">
        <f>C33 &amp; "(n=" &amp; E33 &amp; ")"</f>
        <v>女性・一般職(n=138)</v>
      </c>
      <c r="D38" s="83">
        <f t="shared" si="1"/>
        <v>14.492753623188406</v>
      </c>
      <c r="E38" s="83">
        <f t="shared" si="1"/>
        <v>5.7971014492753623</v>
      </c>
      <c r="F38" s="83">
        <f t="shared" si="1"/>
        <v>21.014492753623188</v>
      </c>
      <c r="G38" s="83">
        <f t="shared" si="1"/>
        <v>11.594202898550725</v>
      </c>
      <c r="H38" s="83">
        <f t="shared" si="1"/>
        <v>37.681159420289859</v>
      </c>
      <c r="I38" s="83">
        <f t="shared" si="1"/>
        <v>5.7971014492753623</v>
      </c>
      <c r="J38" s="83">
        <f t="shared" si="1"/>
        <v>15.942028985507244</v>
      </c>
      <c r="K38" s="83">
        <f t="shared" si="1"/>
        <v>0</v>
      </c>
      <c r="L38" s="83">
        <f t="shared" si="1"/>
        <v>36.231884057971016</v>
      </c>
      <c r="M38" s="83">
        <f t="shared" si="2"/>
        <v>148.55072463768116</v>
      </c>
    </row>
    <row r="39" spans="2:14" x14ac:dyDescent="0.15">
      <c r="C39" t="str">
        <f>B30 &amp; "(n=" &amp; E30 &amp; ")"</f>
        <v>全体(n=423)</v>
      </c>
      <c r="D39" s="83">
        <f>F30</f>
        <v>17.966903073286051</v>
      </c>
      <c r="E39" s="83">
        <f t="shared" ref="E39:L39" si="3">G30</f>
        <v>12.76595744680851</v>
      </c>
      <c r="F39" s="83">
        <f t="shared" si="3"/>
        <v>26.477541371158392</v>
      </c>
      <c r="G39" s="83">
        <f t="shared" si="3"/>
        <v>12.529550827423167</v>
      </c>
      <c r="H39" s="83">
        <f t="shared" si="3"/>
        <v>28.841607565011824</v>
      </c>
      <c r="I39" s="83">
        <f t="shared" si="3"/>
        <v>5.6737588652482271</v>
      </c>
      <c r="J39" s="83">
        <f t="shared" si="3"/>
        <v>18.912529550827422</v>
      </c>
      <c r="K39" s="83">
        <f t="shared" si="3"/>
        <v>1.1820330969267139</v>
      </c>
      <c r="L39" s="83">
        <f t="shared" si="3"/>
        <v>29.314420803782504</v>
      </c>
      <c r="M39" s="83">
        <f t="shared" si="2"/>
        <v>153.66430260047281</v>
      </c>
    </row>
  </sheetData>
  <mergeCells count="2">
    <mergeCell ref="B30:D30"/>
    <mergeCell ref="B31:B33"/>
  </mergeCells>
  <phoneticPr fontId="5"/>
  <conditionalFormatting sqref="C31:C32 F28:N28">
    <cfRule type="cellIs" dxfId="81" priority="3" stopIfTrue="1" operator="equal">
      <formula>"."</formula>
    </cfRule>
  </conditionalFormatting>
  <conditionalFormatting sqref="O28">
    <cfRule type="cellIs" dxfId="80" priority="2" stopIfTrue="1" operator="equal">
      <formula>"."</formula>
    </cfRule>
  </conditionalFormatting>
  <conditionalFormatting sqref="P28">
    <cfRule type="cellIs" dxfId="79"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M39"/>
  <sheetViews>
    <sheetView topLeftCell="A28"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9" width="6.75" customWidth="1"/>
    <col min="10" max="11" width="5.25" customWidth="1"/>
    <col min="12" max="12" width="3.375" customWidth="1"/>
    <col min="13" max="13" width="7" customWidth="1"/>
    <col min="14" max="14" width="25.625" customWidth="1"/>
    <col min="15" max="15" width="5.375" customWidth="1"/>
  </cols>
  <sheetData>
    <row r="1" spans="2:13" s="1" customFormat="1" ht="21.75" customHeight="1" x14ac:dyDescent="0.15">
      <c r="B1" s="15"/>
      <c r="C1" s="16"/>
      <c r="D1" s="2"/>
      <c r="E1" s="13"/>
      <c r="F1" s="4"/>
      <c r="G1" s="4"/>
      <c r="H1" s="4"/>
      <c r="I1" s="4"/>
    </row>
    <row r="2" spans="2:13" s="1" customFormat="1" ht="15" customHeight="1" x14ac:dyDescent="0.15">
      <c r="B2" s="15"/>
      <c r="C2" s="16"/>
      <c r="D2" s="2"/>
      <c r="E2" s="13"/>
      <c r="F2" s="4"/>
      <c r="G2" s="4"/>
      <c r="H2" s="4"/>
      <c r="I2" s="4"/>
    </row>
    <row r="3" spans="2:13" s="1" customFormat="1" ht="15" customHeight="1" x14ac:dyDescent="0.15">
      <c r="B3" s="15"/>
      <c r="C3" s="16"/>
      <c r="D3" s="2"/>
      <c r="E3" s="13"/>
      <c r="F3" s="4"/>
      <c r="G3" s="4"/>
      <c r="H3" s="4"/>
      <c r="I3" s="4"/>
    </row>
    <row r="4" spans="2:13" s="1" customFormat="1" ht="15" customHeight="1" x14ac:dyDescent="0.15">
      <c r="B4" s="15"/>
      <c r="C4" s="16"/>
      <c r="D4" s="2"/>
      <c r="E4" s="13"/>
      <c r="F4" s="4"/>
      <c r="G4" s="4"/>
      <c r="H4" s="4"/>
      <c r="I4" s="4"/>
    </row>
    <row r="5" spans="2:13" s="1" customFormat="1" ht="15" customHeight="1" x14ac:dyDescent="0.15">
      <c r="B5" s="15"/>
      <c r="C5" s="16"/>
      <c r="D5" s="2"/>
      <c r="E5" s="13"/>
      <c r="F5" s="4"/>
      <c r="G5" s="4"/>
      <c r="H5" s="4"/>
      <c r="I5" s="4"/>
    </row>
    <row r="6" spans="2:13" s="1" customFormat="1" ht="15" customHeight="1" x14ac:dyDescent="0.15">
      <c r="B6" s="15"/>
      <c r="C6" s="16"/>
      <c r="D6" s="2"/>
      <c r="E6" s="13"/>
      <c r="F6" s="4"/>
      <c r="G6" s="4"/>
      <c r="H6" s="4"/>
      <c r="I6" s="4"/>
    </row>
    <row r="7" spans="2:13" s="1" customFormat="1" ht="15" customHeight="1" x14ac:dyDescent="0.15">
      <c r="B7" s="15"/>
      <c r="C7" s="16"/>
      <c r="D7" s="2"/>
      <c r="E7" s="13"/>
      <c r="F7" s="4"/>
      <c r="G7" s="4"/>
      <c r="H7" s="4"/>
      <c r="I7" s="4"/>
    </row>
    <row r="8" spans="2:13" s="1" customFormat="1" ht="15" customHeight="1" x14ac:dyDescent="0.15">
      <c r="B8" s="15"/>
      <c r="C8" s="16"/>
      <c r="D8" s="2"/>
      <c r="E8" s="13"/>
      <c r="F8" s="4"/>
      <c r="G8" s="4"/>
      <c r="H8" s="4"/>
      <c r="I8" s="4"/>
    </row>
    <row r="9" spans="2:13" s="1" customFormat="1" ht="15" hidden="1" customHeight="1" x14ac:dyDescent="0.15">
      <c r="B9" s="15"/>
      <c r="C9" s="16"/>
      <c r="D9" s="2"/>
      <c r="E9" s="13"/>
      <c r="F9" s="4"/>
      <c r="G9" s="4"/>
      <c r="H9" s="4"/>
      <c r="I9" s="4"/>
      <c r="L9" s="4"/>
      <c r="M9" s="4"/>
    </row>
    <row r="10" spans="2:13" s="1" customFormat="1" ht="15" hidden="1" customHeight="1" x14ac:dyDescent="0.15">
      <c r="B10" s="15"/>
      <c r="C10" s="16"/>
      <c r="D10" s="2"/>
      <c r="E10" s="13"/>
      <c r="F10" s="4"/>
      <c r="G10" s="4"/>
      <c r="H10" s="4"/>
      <c r="I10" s="4"/>
      <c r="L10" s="3"/>
      <c r="M10" s="3"/>
    </row>
    <row r="11" spans="2:13" s="1" customFormat="1" ht="15" hidden="1" customHeight="1" x14ac:dyDescent="0.15">
      <c r="B11" s="15"/>
      <c r="C11" s="16"/>
      <c r="D11" s="2"/>
      <c r="E11" s="13"/>
      <c r="F11" s="4"/>
      <c r="G11" s="4"/>
      <c r="H11" s="4"/>
      <c r="I11" s="4"/>
      <c r="L11" s="6"/>
    </row>
    <row r="12" spans="2:13" s="1" customFormat="1" ht="15" hidden="1" customHeight="1" x14ac:dyDescent="0.15">
      <c r="B12" s="15"/>
      <c r="C12" s="16"/>
      <c r="D12" s="2"/>
      <c r="E12" s="13"/>
      <c r="F12" s="4"/>
      <c r="G12" s="4"/>
      <c r="H12" s="4"/>
      <c r="I12" s="4"/>
      <c r="L12" s="6"/>
    </row>
    <row r="13" spans="2:13" s="1" customFormat="1" ht="15" hidden="1" customHeight="1" x14ac:dyDescent="0.15">
      <c r="B13" s="15"/>
      <c r="C13" s="16"/>
      <c r="D13" s="2"/>
      <c r="E13" s="13"/>
      <c r="F13" s="4"/>
      <c r="G13" s="4"/>
      <c r="H13" s="4"/>
      <c r="I13" s="4"/>
      <c r="L13" s="6"/>
    </row>
    <row r="14" spans="2:13" s="1" customFormat="1" ht="15" customHeight="1" x14ac:dyDescent="0.15">
      <c r="B14" s="15"/>
      <c r="C14" s="16"/>
      <c r="D14" s="2"/>
      <c r="E14" s="13"/>
      <c r="F14" s="4"/>
      <c r="G14" s="4"/>
      <c r="H14" s="4"/>
      <c r="I14" s="4"/>
    </row>
    <row r="15" spans="2:13" s="1" customFormat="1" ht="15" customHeight="1" x14ac:dyDescent="0.15">
      <c r="B15" s="15"/>
      <c r="C15" s="16"/>
      <c r="D15" s="2"/>
      <c r="E15" s="13"/>
      <c r="F15" s="4"/>
      <c r="G15" s="4"/>
      <c r="H15" s="4"/>
      <c r="I15" s="4"/>
    </row>
    <row r="16" spans="2:13" s="1" customFormat="1" ht="15" customHeight="1" x14ac:dyDescent="0.15">
      <c r="B16" s="15"/>
      <c r="C16" s="16"/>
      <c r="D16" s="2"/>
      <c r="E16" s="13"/>
      <c r="F16" s="4"/>
      <c r="G16" s="4"/>
      <c r="H16" s="4"/>
      <c r="I16" s="4"/>
    </row>
    <row r="17" spans="2:13" s="1" customFormat="1" ht="15" customHeight="1" x14ac:dyDescent="0.15">
      <c r="B17" s="15"/>
      <c r="C17" s="16"/>
      <c r="D17" s="2"/>
      <c r="E17" s="13"/>
      <c r="F17" s="4"/>
      <c r="G17" s="4"/>
      <c r="H17" s="4"/>
      <c r="I17" s="4"/>
    </row>
    <row r="18" spans="2:13" s="1" customFormat="1" ht="15" customHeight="1" x14ac:dyDescent="0.15">
      <c r="B18" s="15"/>
      <c r="C18" s="16"/>
      <c r="D18" s="2"/>
      <c r="E18" s="13"/>
      <c r="F18" s="4"/>
      <c r="G18" s="4"/>
      <c r="H18" s="4"/>
      <c r="I18" s="4"/>
    </row>
    <row r="19" spans="2:13" s="1" customFormat="1" ht="15" customHeight="1" x14ac:dyDescent="0.15">
      <c r="B19" s="15"/>
      <c r="C19" s="16"/>
      <c r="D19" s="2"/>
      <c r="E19" s="13"/>
      <c r="F19" s="4"/>
      <c r="G19" s="4"/>
      <c r="H19" s="4"/>
      <c r="I19" s="4"/>
    </row>
    <row r="20" spans="2:13" s="1" customFormat="1" ht="15" customHeight="1" x14ac:dyDescent="0.15">
      <c r="B20" s="15"/>
      <c r="C20" s="16"/>
      <c r="D20" s="2"/>
      <c r="E20" s="13"/>
      <c r="F20" s="4"/>
      <c r="G20" s="4"/>
      <c r="H20" s="4"/>
      <c r="I20" s="4"/>
    </row>
    <row r="21" spans="2:13" s="1" customFormat="1" ht="15" customHeight="1" x14ac:dyDescent="0.15">
      <c r="B21" s="15"/>
      <c r="C21" s="16"/>
      <c r="D21" s="2"/>
      <c r="E21" s="13"/>
      <c r="F21" s="4"/>
      <c r="G21" s="4"/>
      <c r="H21" s="4"/>
      <c r="I21" s="4"/>
    </row>
    <row r="22" spans="2:13" s="1" customFormat="1" ht="15" customHeight="1" x14ac:dyDescent="0.15">
      <c r="B22" s="15"/>
      <c r="C22" s="16"/>
      <c r="D22" s="2"/>
      <c r="E22" s="13"/>
      <c r="F22" s="4"/>
      <c r="G22" s="4"/>
      <c r="H22" s="4"/>
      <c r="I22" s="4"/>
    </row>
    <row r="23" spans="2:13" s="1" customFormat="1" ht="15" customHeight="1" x14ac:dyDescent="0.15">
      <c r="B23" s="15"/>
      <c r="C23" s="16"/>
      <c r="D23" s="2"/>
      <c r="E23" s="13"/>
      <c r="F23" s="4"/>
      <c r="G23" s="4"/>
      <c r="H23" s="4"/>
      <c r="I23" s="4"/>
    </row>
    <row r="24" spans="2:13" s="1" customFormat="1" ht="15" customHeight="1" x14ac:dyDescent="0.15">
      <c r="B24" s="15"/>
      <c r="C24" s="16"/>
      <c r="D24" s="2"/>
      <c r="E24" s="13"/>
      <c r="F24" s="4"/>
      <c r="G24" s="4"/>
      <c r="H24" s="4"/>
      <c r="I24" s="4"/>
    </row>
    <row r="25" spans="2:13" s="1" customFormat="1" ht="15" customHeight="1" x14ac:dyDescent="0.15">
      <c r="B25" s="15"/>
      <c r="C25" s="16"/>
      <c r="D25" s="2"/>
      <c r="E25" s="13"/>
      <c r="F25" s="4"/>
      <c r="G25" s="4"/>
      <c r="H25" s="4"/>
      <c r="I25" s="4"/>
    </row>
    <row r="26" spans="2:13" s="1" customFormat="1" ht="15" customHeight="1" x14ac:dyDescent="0.15">
      <c r="B26" s="15"/>
      <c r="C26" s="16"/>
      <c r="D26" s="2"/>
      <c r="E26" s="13"/>
      <c r="F26" s="4"/>
      <c r="G26" s="4"/>
      <c r="H26" s="4"/>
      <c r="I26" s="4"/>
    </row>
    <row r="27" spans="2:13" s="1" customFormat="1" ht="15" customHeight="1" x14ac:dyDescent="0.15">
      <c r="B27" s="20"/>
      <c r="C27" s="20"/>
      <c r="D27" s="47"/>
      <c r="E27" s="34"/>
      <c r="F27" s="10"/>
      <c r="G27" s="10"/>
      <c r="H27" s="10"/>
      <c r="I27" s="10"/>
    </row>
    <row r="28" spans="2:13" s="4" customFormat="1" ht="129.94999999999999" customHeight="1" x14ac:dyDescent="0.15">
      <c r="B28" s="20"/>
      <c r="C28" s="20"/>
      <c r="D28" s="47"/>
      <c r="E28" s="21"/>
      <c r="F28" s="22" t="s">
        <v>193</v>
      </c>
      <c r="G28" s="23" t="s">
        <v>194</v>
      </c>
      <c r="H28" s="23" t="s">
        <v>195</v>
      </c>
      <c r="I28" s="24" t="s">
        <v>22</v>
      </c>
      <c r="J28" s="17"/>
      <c r="K28" s="17"/>
      <c r="L28" s="1"/>
      <c r="M28" s="1"/>
    </row>
    <row r="29" spans="2:13" s="3" customFormat="1" ht="20.100000000000001" customHeight="1" x14ac:dyDescent="0.15">
      <c r="B29" s="20"/>
      <c r="C29" s="20"/>
      <c r="D29" s="47"/>
      <c r="E29" s="11" t="s">
        <v>0</v>
      </c>
      <c r="F29" s="25"/>
      <c r="G29" s="26"/>
      <c r="H29" s="26"/>
      <c r="I29" s="27"/>
      <c r="L29" s="1"/>
      <c r="M29" s="1"/>
    </row>
    <row r="30" spans="2:13" s="1" customFormat="1" ht="22.5" customHeight="1" x14ac:dyDescent="0.15">
      <c r="B30" s="125" t="s">
        <v>10</v>
      </c>
      <c r="C30" s="126"/>
      <c r="D30" s="126"/>
      <c r="E30" s="38">
        <v>124</v>
      </c>
      <c r="F30" s="35">
        <v>42.741935483870968</v>
      </c>
      <c r="G30" s="32">
        <v>14.516129032258066</v>
      </c>
      <c r="H30" s="32">
        <v>46.774193548387096</v>
      </c>
      <c r="I30" s="33">
        <v>0.80645161290322576</v>
      </c>
      <c r="J30" s="16"/>
      <c r="K30" s="16"/>
    </row>
    <row r="31" spans="2:13" s="1" customFormat="1" ht="22.5" customHeight="1" x14ac:dyDescent="0.15">
      <c r="B31" s="127" t="s">
        <v>11</v>
      </c>
      <c r="C31" s="43" t="s">
        <v>12</v>
      </c>
      <c r="D31" s="44"/>
      <c r="E31" s="39">
        <v>36</v>
      </c>
      <c r="F31" s="65">
        <v>52.777777777777779</v>
      </c>
      <c r="G31" s="28">
        <v>11.111111111111111</v>
      </c>
      <c r="H31" s="57">
        <v>41.666666666666671</v>
      </c>
      <c r="I31" s="29">
        <v>2.7777777777777777</v>
      </c>
      <c r="J31" s="16"/>
      <c r="K31" s="16"/>
    </row>
    <row r="32" spans="2:13" s="1" customFormat="1" ht="22.5" customHeight="1" x14ac:dyDescent="0.15">
      <c r="B32" s="128"/>
      <c r="C32" s="41" t="s">
        <v>13</v>
      </c>
      <c r="D32" s="45"/>
      <c r="E32" s="39">
        <v>28</v>
      </c>
      <c r="F32" s="36">
        <v>28.571428571428569</v>
      </c>
      <c r="G32" s="28">
        <v>17.857142857142858</v>
      </c>
      <c r="H32" s="28">
        <v>57.142857142857139</v>
      </c>
      <c r="I32" s="29">
        <v>0</v>
      </c>
      <c r="J32" s="16"/>
      <c r="K32" s="16"/>
    </row>
    <row r="33" spans="2:11" s="1" customFormat="1" ht="22.5" customHeight="1" x14ac:dyDescent="0.15">
      <c r="B33" s="129"/>
      <c r="C33" s="42" t="s">
        <v>14</v>
      </c>
      <c r="D33" s="46"/>
      <c r="E33" s="40">
        <v>50</v>
      </c>
      <c r="F33" s="37">
        <v>38</v>
      </c>
      <c r="G33" s="30">
        <v>18</v>
      </c>
      <c r="H33" s="30">
        <v>48</v>
      </c>
      <c r="I33" s="31">
        <v>0</v>
      </c>
    </row>
    <row r="34" spans="2:11" s="122" customFormat="1" ht="22.5" customHeight="1" x14ac:dyDescent="0.15">
      <c r="B34" s="116"/>
      <c r="C34" s="117"/>
      <c r="D34" s="118"/>
      <c r="E34" s="119"/>
      <c r="F34" s="120"/>
      <c r="G34" s="120"/>
      <c r="H34" s="120"/>
      <c r="I34" s="120"/>
    </row>
    <row r="35" spans="2:11" x14ac:dyDescent="0.15">
      <c r="D35" s="82" t="str">
        <f>F28</f>
        <v>外部のネットワークづくりに興味がない</v>
      </c>
      <c r="E35" s="82" t="str">
        <f>G28</f>
        <v>忙しくて外部のネットワークを作る時間がない</v>
      </c>
      <c r="F35" s="82" t="str">
        <f>H28</f>
        <v>外部のネットワークを作る機会がない</v>
      </c>
      <c r="G35" s="82" t="str">
        <f>I28</f>
        <v>その他</v>
      </c>
      <c r="H35" s="82" t="s">
        <v>323</v>
      </c>
      <c r="I35" s="82"/>
      <c r="J35" s="82"/>
      <c r="K35" s="82"/>
    </row>
    <row r="36" spans="2:11" x14ac:dyDescent="0.15">
      <c r="C36" t="str">
        <f>C31 &amp; "(n=" &amp; E31 &amp; ")"</f>
        <v>男性・管理職/総合職(n=36)</v>
      </c>
      <c r="D36" s="83">
        <f t="shared" ref="D36:G38" si="0">F31</f>
        <v>52.777777777777779</v>
      </c>
      <c r="E36" s="83">
        <f t="shared" si="0"/>
        <v>11.111111111111111</v>
      </c>
      <c r="F36" s="83">
        <f t="shared" si="0"/>
        <v>41.666666666666671</v>
      </c>
      <c r="G36" s="83">
        <f t="shared" si="0"/>
        <v>2.7777777777777777</v>
      </c>
      <c r="H36" s="83">
        <f>SUM(D36:G36)</f>
        <v>108.33333333333333</v>
      </c>
      <c r="I36" s="83"/>
      <c r="J36" s="83"/>
      <c r="K36" s="83"/>
    </row>
    <row r="37" spans="2:11" x14ac:dyDescent="0.15">
      <c r="C37" t="str">
        <f>C32 &amp; "(n=" &amp; E32 &amp; ")"</f>
        <v>女性・管理職/総合職(n=28)</v>
      </c>
      <c r="D37" s="83">
        <f t="shared" si="0"/>
        <v>28.571428571428569</v>
      </c>
      <c r="E37" s="83">
        <f t="shared" si="0"/>
        <v>17.857142857142858</v>
      </c>
      <c r="F37" s="83">
        <f t="shared" si="0"/>
        <v>57.142857142857139</v>
      </c>
      <c r="G37" s="83">
        <f t="shared" si="0"/>
        <v>0</v>
      </c>
      <c r="H37" s="83">
        <f t="shared" ref="H37:H39" si="1">SUM(D37:G37)</f>
        <v>103.57142857142857</v>
      </c>
      <c r="I37" s="83"/>
      <c r="J37" s="83"/>
      <c r="K37" s="83"/>
    </row>
    <row r="38" spans="2:11" x14ac:dyDescent="0.15">
      <c r="C38" t="str">
        <f>C33 &amp; "(n=" &amp; E33 &amp; ")"</f>
        <v>女性・一般職(n=50)</v>
      </c>
      <c r="D38" s="83">
        <f t="shared" si="0"/>
        <v>38</v>
      </c>
      <c r="E38" s="83">
        <f t="shared" si="0"/>
        <v>18</v>
      </c>
      <c r="F38" s="83">
        <f t="shared" si="0"/>
        <v>48</v>
      </c>
      <c r="G38" s="83">
        <f t="shared" si="0"/>
        <v>0</v>
      </c>
      <c r="H38" s="83">
        <f t="shared" si="1"/>
        <v>104</v>
      </c>
      <c r="I38" s="83"/>
      <c r="J38" s="83"/>
      <c r="K38" s="83"/>
    </row>
    <row r="39" spans="2:11" x14ac:dyDescent="0.15">
      <c r="C39" t="str">
        <f>B30 &amp; "(n=" &amp; E30 &amp; ")"</f>
        <v>全体(n=124)</v>
      </c>
      <c r="D39" s="83">
        <f>F30</f>
        <v>42.741935483870968</v>
      </c>
      <c r="E39" s="83">
        <f t="shared" ref="E39:G39" si="2">G30</f>
        <v>14.516129032258066</v>
      </c>
      <c r="F39" s="83">
        <f t="shared" si="2"/>
        <v>46.774193548387096</v>
      </c>
      <c r="G39" s="83">
        <f t="shared" si="2"/>
        <v>0.80645161290322576</v>
      </c>
      <c r="H39" s="83">
        <f t="shared" si="1"/>
        <v>104.83870967741936</v>
      </c>
      <c r="I39" s="83"/>
      <c r="J39" s="83"/>
      <c r="K39" s="83"/>
    </row>
  </sheetData>
  <mergeCells count="2">
    <mergeCell ref="B30:D30"/>
    <mergeCell ref="B31:B33"/>
  </mergeCells>
  <phoneticPr fontId="5"/>
  <conditionalFormatting sqref="C31:C32 F28:I28">
    <cfRule type="cellIs" dxfId="78" priority="3" stopIfTrue="1" operator="equal">
      <formula>"."</formula>
    </cfRule>
  </conditionalFormatting>
  <conditionalFormatting sqref="J28">
    <cfRule type="cellIs" dxfId="77" priority="2" stopIfTrue="1" operator="equal">
      <formula>"."</formula>
    </cfRule>
  </conditionalFormatting>
  <conditionalFormatting sqref="K28">
    <cfRule type="cellIs" dxfId="7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30" zoomScaleNormal="100" workbookViewId="0">
      <selection activeCell="I40" sqref="I40"/>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196</v>
      </c>
      <c r="G28" s="23" t="s">
        <v>197</v>
      </c>
      <c r="H28" s="23" t="s">
        <v>198</v>
      </c>
      <c r="I28" s="24" t="s">
        <v>199</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13.002364066193852</v>
      </c>
      <c r="G30" s="32">
        <v>56.26477541371159</v>
      </c>
      <c r="H30" s="32">
        <v>22.93144208037825</v>
      </c>
      <c r="I30" s="33">
        <v>7.8014184397163122</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16.111111111111111</v>
      </c>
      <c r="G31" s="28">
        <v>54.444444444444443</v>
      </c>
      <c r="H31" s="28">
        <v>21.111111111111111</v>
      </c>
      <c r="I31" s="29">
        <v>8.3333333333333321</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15.853658536585366</v>
      </c>
      <c r="G32" s="28">
        <v>57.317073170731703</v>
      </c>
      <c r="H32" s="57">
        <v>14.634146341463413</v>
      </c>
      <c r="I32" s="29">
        <v>12.195121951219512</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71">
        <v>6.5217391304347823</v>
      </c>
      <c r="G33" s="30">
        <v>60.869565217391312</v>
      </c>
      <c r="H33" s="30">
        <v>26.811594202898554</v>
      </c>
      <c r="I33" s="31">
        <v>5.7971014492753623</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満足している</v>
      </c>
      <c r="E35" s="82" t="str">
        <f t="shared" ref="E35:G35" si="1">G28</f>
        <v>どちらかと言えば満足している</v>
      </c>
      <c r="F35" s="82" t="str">
        <f t="shared" si="1"/>
        <v>どちらかと言えば満足していない</v>
      </c>
      <c r="G35" s="82" t="str">
        <f t="shared" si="1"/>
        <v>満足していない</v>
      </c>
      <c r="H35" s="82" t="s">
        <v>323</v>
      </c>
      <c r="I35" s="82"/>
      <c r="J35" s="82"/>
      <c r="K35" s="82"/>
    </row>
    <row r="36" spans="2:123" ht="22.5" customHeight="1" x14ac:dyDescent="0.15">
      <c r="C36" t="str">
        <f>C31 &amp; "(n=" &amp; E31 &amp; ")"</f>
        <v>男性・管理職/総合職(n=180)</v>
      </c>
      <c r="D36" s="83">
        <f>F31</f>
        <v>16.111111111111111</v>
      </c>
      <c r="E36" s="83">
        <f t="shared" ref="E36:G38" si="2">G31</f>
        <v>54.444444444444443</v>
      </c>
      <c r="F36" s="83">
        <f t="shared" si="2"/>
        <v>21.111111111111111</v>
      </c>
      <c r="G36" s="83">
        <f t="shared" si="2"/>
        <v>8.3333333333333321</v>
      </c>
      <c r="H36" s="83">
        <f>SUM(D36:G36)</f>
        <v>100</v>
      </c>
      <c r="I36" s="83"/>
      <c r="J36" s="83"/>
      <c r="K36" s="83"/>
    </row>
    <row r="37" spans="2:123" ht="22.5" customHeight="1" x14ac:dyDescent="0.15">
      <c r="C37" t="str">
        <f t="shared" ref="C37:C38" si="3">C32 &amp; "(n=" &amp; E32 &amp; ")"</f>
        <v>女性・管理職/総合職(n=82)</v>
      </c>
      <c r="D37" s="83">
        <f t="shared" ref="D37:D38" si="4">F32</f>
        <v>15.853658536585366</v>
      </c>
      <c r="E37" s="83">
        <f t="shared" si="2"/>
        <v>57.317073170731703</v>
      </c>
      <c r="F37" s="83">
        <f t="shared" si="2"/>
        <v>14.634146341463413</v>
      </c>
      <c r="G37" s="83">
        <f t="shared" si="2"/>
        <v>12.195121951219512</v>
      </c>
      <c r="H37" s="83">
        <f t="shared" ref="H37:H39" si="5">SUM(D37:G37)</f>
        <v>100</v>
      </c>
      <c r="I37" s="83"/>
      <c r="J37" s="83"/>
      <c r="K37" s="83"/>
    </row>
    <row r="38" spans="2:123" ht="22.5" customHeight="1" x14ac:dyDescent="0.15">
      <c r="C38" t="str">
        <f t="shared" si="3"/>
        <v>女性・一般職(n=138)</v>
      </c>
      <c r="D38" s="83">
        <f t="shared" si="4"/>
        <v>6.5217391304347823</v>
      </c>
      <c r="E38" s="83">
        <f t="shared" si="2"/>
        <v>60.869565217391312</v>
      </c>
      <c r="F38" s="83">
        <f t="shared" si="2"/>
        <v>26.811594202898554</v>
      </c>
      <c r="G38" s="83">
        <f t="shared" si="2"/>
        <v>5.7971014492753623</v>
      </c>
      <c r="H38" s="83">
        <f t="shared" si="5"/>
        <v>100.00000000000001</v>
      </c>
      <c r="I38" s="83"/>
      <c r="J38" s="83"/>
      <c r="K38" s="83"/>
    </row>
    <row r="39" spans="2:123" ht="22.5" customHeight="1" x14ac:dyDescent="0.15">
      <c r="C39" t="str">
        <f>B30 &amp; "(n=" &amp; E30 &amp; ")"</f>
        <v>全体(n=423)</v>
      </c>
      <c r="D39" s="83">
        <f>F30</f>
        <v>13.002364066193852</v>
      </c>
      <c r="E39" s="83">
        <f t="shared" ref="E39:G39" si="6">G30</f>
        <v>56.26477541371159</v>
      </c>
      <c r="F39" s="83">
        <f t="shared" si="6"/>
        <v>22.93144208037825</v>
      </c>
      <c r="G39" s="83">
        <f t="shared" si="6"/>
        <v>7.8014184397163122</v>
      </c>
      <c r="H39" s="83">
        <f t="shared" si="5"/>
        <v>100</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75" priority="2" stopIfTrue="1" operator="equal">
      <formula>"."</formula>
    </cfRule>
  </conditionalFormatting>
  <conditionalFormatting sqref="N31:N32">
    <cfRule type="cellIs" dxfId="7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35" zoomScaleNormal="100" workbookViewId="0">
      <selection activeCell="I40" sqref="I40"/>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196</v>
      </c>
      <c r="G28" s="23" t="s">
        <v>197</v>
      </c>
      <c r="H28" s="23" t="s">
        <v>198</v>
      </c>
      <c r="I28" s="24" t="s">
        <v>199</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4.9645390070921991</v>
      </c>
      <c r="G30" s="32">
        <v>38.061465721040186</v>
      </c>
      <c r="H30" s="32">
        <v>37.825059101654844</v>
      </c>
      <c r="I30" s="33">
        <v>19.148936170212767</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6.1111111111111107</v>
      </c>
      <c r="G31" s="28">
        <v>39.444444444444443</v>
      </c>
      <c r="H31" s="57">
        <v>31.111111111111111</v>
      </c>
      <c r="I31" s="29">
        <v>23.333333333333332</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3.6585365853658534</v>
      </c>
      <c r="G32" s="60">
        <v>47.560975609756099</v>
      </c>
      <c r="H32" s="57">
        <v>31.707317073170731</v>
      </c>
      <c r="I32" s="29">
        <v>17.073170731707318</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3.6231884057971016</v>
      </c>
      <c r="G33" s="48">
        <v>31.159420289855071</v>
      </c>
      <c r="H33" s="50">
        <v>49.275362318840585</v>
      </c>
      <c r="I33" s="31">
        <v>15.942028985507244</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満足している</v>
      </c>
      <c r="E35" s="82" t="str">
        <f t="shared" ref="E35:G35" si="1">G28</f>
        <v>どちらかと言えば満足している</v>
      </c>
      <c r="F35" s="82" t="str">
        <f t="shared" si="1"/>
        <v>どちらかと言えば満足していない</v>
      </c>
      <c r="G35" s="82" t="str">
        <f t="shared" si="1"/>
        <v>満足していない</v>
      </c>
      <c r="H35" s="82" t="s">
        <v>323</v>
      </c>
      <c r="I35" s="82"/>
      <c r="J35" s="82"/>
      <c r="K35" s="82"/>
    </row>
    <row r="36" spans="2:123" ht="22.5" customHeight="1" x14ac:dyDescent="0.15">
      <c r="C36" t="str">
        <f>C31 &amp; "(n=" &amp; E31 &amp; ")"</f>
        <v>男性・管理職/総合職(n=180)</v>
      </c>
      <c r="D36" s="83">
        <f>F31</f>
        <v>6.1111111111111107</v>
      </c>
      <c r="E36" s="83">
        <f t="shared" ref="E36:G38" si="2">G31</f>
        <v>39.444444444444443</v>
      </c>
      <c r="F36" s="83">
        <f t="shared" si="2"/>
        <v>31.111111111111111</v>
      </c>
      <c r="G36" s="83">
        <f t="shared" si="2"/>
        <v>23.333333333333332</v>
      </c>
      <c r="H36" s="83">
        <f>SUM(D36:G36)</f>
        <v>100</v>
      </c>
      <c r="I36" s="83"/>
      <c r="J36" s="83"/>
      <c r="K36" s="83"/>
    </row>
    <row r="37" spans="2:123" ht="22.5" customHeight="1" x14ac:dyDescent="0.15">
      <c r="C37" t="str">
        <f t="shared" ref="C37:C38" si="3">C32 &amp; "(n=" &amp; E32 &amp; ")"</f>
        <v>女性・管理職/総合職(n=82)</v>
      </c>
      <c r="D37" s="83">
        <f t="shared" ref="D37:D38" si="4">F32</f>
        <v>3.6585365853658534</v>
      </c>
      <c r="E37" s="83">
        <f t="shared" si="2"/>
        <v>47.560975609756099</v>
      </c>
      <c r="F37" s="83">
        <f t="shared" si="2"/>
        <v>31.707317073170731</v>
      </c>
      <c r="G37" s="83">
        <f t="shared" si="2"/>
        <v>17.073170731707318</v>
      </c>
      <c r="H37" s="83">
        <f t="shared" ref="H37:H38" si="5">SUM(D37:G37)</f>
        <v>100</v>
      </c>
      <c r="I37" s="83"/>
      <c r="J37" s="83"/>
      <c r="K37" s="83"/>
    </row>
    <row r="38" spans="2:123" ht="22.5" customHeight="1" x14ac:dyDescent="0.15">
      <c r="C38" t="str">
        <f t="shared" si="3"/>
        <v>女性・一般職(n=138)</v>
      </c>
      <c r="D38" s="83">
        <f t="shared" si="4"/>
        <v>3.6231884057971016</v>
      </c>
      <c r="E38" s="83">
        <f t="shared" si="2"/>
        <v>31.159420289855071</v>
      </c>
      <c r="F38" s="83">
        <f t="shared" si="2"/>
        <v>49.275362318840585</v>
      </c>
      <c r="G38" s="83">
        <f t="shared" si="2"/>
        <v>15.942028985507244</v>
      </c>
      <c r="H38" s="83">
        <f t="shared" si="5"/>
        <v>100</v>
      </c>
      <c r="I38" s="83"/>
      <c r="J38" s="83"/>
      <c r="K38" s="83"/>
    </row>
    <row r="39" spans="2:123" ht="22.5" customHeight="1" x14ac:dyDescent="0.15">
      <c r="C39" t="str">
        <f>B30 &amp; "(n=" &amp; E30 &amp; ")"</f>
        <v>全体(n=423)</v>
      </c>
      <c r="D39" s="83">
        <f>F30</f>
        <v>4.9645390070921991</v>
      </c>
      <c r="E39" s="83">
        <f t="shared" ref="E39:G39" si="6">G30</f>
        <v>38.061465721040186</v>
      </c>
      <c r="F39" s="83">
        <f t="shared" si="6"/>
        <v>37.825059101654844</v>
      </c>
      <c r="G39" s="83">
        <f t="shared" si="6"/>
        <v>19.148936170212767</v>
      </c>
      <c r="H39" s="83">
        <f>SUM(D39:G39)</f>
        <v>99.999999999999986</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73" priority="2" stopIfTrue="1" operator="equal">
      <formula>"."</formula>
    </cfRule>
  </conditionalFormatting>
  <conditionalFormatting sqref="N31:N32">
    <cfRule type="cellIs" dxfId="7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31" zoomScaleNormal="100" workbookViewId="0">
      <selection activeCell="I40" sqref="I40"/>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196</v>
      </c>
      <c r="G28" s="23" t="s">
        <v>197</v>
      </c>
      <c r="H28" s="23" t="s">
        <v>198</v>
      </c>
      <c r="I28" s="24" t="s">
        <v>199</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3.3096926713947989</v>
      </c>
      <c r="G30" s="32">
        <v>24.113475177304963</v>
      </c>
      <c r="H30" s="32">
        <v>36.87943262411347</v>
      </c>
      <c r="I30" s="33">
        <v>35.697399527186761</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4.4444444444444446</v>
      </c>
      <c r="G31" s="28">
        <v>22.777777777777779</v>
      </c>
      <c r="H31" s="28">
        <v>36.111111111111107</v>
      </c>
      <c r="I31" s="29">
        <v>36.666666666666664</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2.4390243902439024</v>
      </c>
      <c r="G32" s="28">
        <v>20.73170731707317</v>
      </c>
      <c r="H32" s="49">
        <v>48.780487804878049</v>
      </c>
      <c r="I32" s="62">
        <v>28.04878048780488</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2.8985507246376812</v>
      </c>
      <c r="G33" s="56">
        <v>31.159420289855071</v>
      </c>
      <c r="H33" s="30">
        <v>32.608695652173914</v>
      </c>
      <c r="I33" s="31">
        <v>33.333333333333329</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満足している</v>
      </c>
      <c r="E35" s="82" t="str">
        <f t="shared" ref="E35:G35" si="1">G28</f>
        <v>どちらかと言えば満足している</v>
      </c>
      <c r="F35" s="82" t="str">
        <f t="shared" si="1"/>
        <v>どちらかと言えば満足していない</v>
      </c>
      <c r="G35" s="82" t="str">
        <f t="shared" si="1"/>
        <v>満足していない</v>
      </c>
      <c r="H35" s="82" t="s">
        <v>323</v>
      </c>
      <c r="I35" s="82"/>
      <c r="J35" s="82"/>
      <c r="K35" s="82"/>
    </row>
    <row r="36" spans="2:123" ht="22.5" customHeight="1" x14ac:dyDescent="0.15">
      <c r="C36" t="str">
        <f>C31 &amp; "(n=" &amp; E31 &amp; ")"</f>
        <v>男性・管理職/総合職(n=180)</v>
      </c>
      <c r="D36" s="83">
        <f>F31</f>
        <v>4.4444444444444446</v>
      </c>
      <c r="E36" s="83">
        <f t="shared" ref="E36:G38" si="2">G31</f>
        <v>22.777777777777779</v>
      </c>
      <c r="F36" s="83">
        <f t="shared" si="2"/>
        <v>36.111111111111107</v>
      </c>
      <c r="G36" s="83">
        <f t="shared" si="2"/>
        <v>36.666666666666664</v>
      </c>
      <c r="H36" s="83">
        <f>SUM(D36:G36)</f>
        <v>100</v>
      </c>
      <c r="I36" s="83"/>
      <c r="J36" s="83"/>
      <c r="K36" s="83"/>
    </row>
    <row r="37" spans="2:123" ht="22.5" customHeight="1" x14ac:dyDescent="0.15">
      <c r="C37" t="str">
        <f t="shared" ref="C37:C38" si="3">C32 &amp; "(n=" &amp; E32 &amp; ")"</f>
        <v>女性・管理職/総合職(n=82)</v>
      </c>
      <c r="D37" s="83">
        <f t="shared" ref="D37:D38" si="4">F32</f>
        <v>2.4390243902439024</v>
      </c>
      <c r="E37" s="83">
        <f t="shared" si="2"/>
        <v>20.73170731707317</v>
      </c>
      <c r="F37" s="83">
        <f t="shared" si="2"/>
        <v>48.780487804878049</v>
      </c>
      <c r="G37" s="83">
        <f t="shared" si="2"/>
        <v>28.04878048780488</v>
      </c>
      <c r="H37" s="83">
        <f t="shared" ref="H37:H39" si="5">SUM(D37:G37)</f>
        <v>100</v>
      </c>
      <c r="I37" s="83"/>
      <c r="J37" s="83"/>
      <c r="K37" s="83"/>
    </row>
    <row r="38" spans="2:123" ht="22.5" customHeight="1" x14ac:dyDescent="0.15">
      <c r="C38" t="str">
        <f t="shared" si="3"/>
        <v>女性・一般職(n=138)</v>
      </c>
      <c r="D38" s="83">
        <f t="shared" si="4"/>
        <v>2.8985507246376812</v>
      </c>
      <c r="E38" s="83">
        <f t="shared" si="2"/>
        <v>31.159420289855071</v>
      </c>
      <c r="F38" s="83">
        <f t="shared" si="2"/>
        <v>32.608695652173914</v>
      </c>
      <c r="G38" s="83">
        <f t="shared" si="2"/>
        <v>33.333333333333329</v>
      </c>
      <c r="H38" s="83">
        <f t="shared" si="5"/>
        <v>99.999999999999986</v>
      </c>
      <c r="I38" s="83"/>
      <c r="J38" s="83"/>
      <c r="K38" s="83"/>
    </row>
    <row r="39" spans="2:123" ht="22.5" customHeight="1" x14ac:dyDescent="0.15">
      <c r="C39" t="str">
        <f>B30 &amp; "(n=" &amp; E30 &amp; ")"</f>
        <v>全体(n=423)</v>
      </c>
      <c r="D39" s="83">
        <f>F30</f>
        <v>3.3096926713947989</v>
      </c>
      <c r="E39" s="83">
        <f t="shared" ref="E39:G39" si="6">G30</f>
        <v>24.113475177304963</v>
      </c>
      <c r="F39" s="83">
        <f t="shared" si="6"/>
        <v>36.87943262411347</v>
      </c>
      <c r="G39" s="83">
        <f t="shared" si="6"/>
        <v>35.697399527186761</v>
      </c>
      <c r="H39" s="83">
        <f t="shared" si="5"/>
        <v>99.999999999999986</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71" priority="2" stopIfTrue="1" operator="equal">
      <formula>"."</formula>
    </cfRule>
  </conditionalFormatting>
  <conditionalFormatting sqref="N31:N32">
    <cfRule type="cellIs" dxfId="7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35" zoomScaleNormal="100" workbookViewId="0">
      <selection activeCell="K40" sqref="K40"/>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196</v>
      </c>
      <c r="G28" s="23" t="s">
        <v>197</v>
      </c>
      <c r="H28" s="23" t="s">
        <v>198</v>
      </c>
      <c r="I28" s="24" t="s">
        <v>199</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4.4917257683215128</v>
      </c>
      <c r="G30" s="32">
        <v>39.952718676122934</v>
      </c>
      <c r="H30" s="32">
        <v>38.770685579196218</v>
      </c>
      <c r="I30" s="33">
        <v>16.784869976359339</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6.1111111111111107</v>
      </c>
      <c r="G31" s="28">
        <v>40</v>
      </c>
      <c r="H31" s="28">
        <v>37.777777777777779</v>
      </c>
      <c r="I31" s="29">
        <v>16.111111111111111</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3.6585365853658534</v>
      </c>
      <c r="G32" s="28">
        <v>39.024390243902438</v>
      </c>
      <c r="H32" s="28">
        <v>42.68292682926829</v>
      </c>
      <c r="I32" s="29">
        <v>14.634146341463413</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3.6231884057971016</v>
      </c>
      <c r="G33" s="30">
        <v>39.855072463768117</v>
      </c>
      <c r="H33" s="30">
        <v>37.681159420289859</v>
      </c>
      <c r="I33" s="31">
        <v>18.840579710144929</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満足している</v>
      </c>
      <c r="E35" s="82" t="str">
        <f t="shared" ref="E35:G35" si="1">G28</f>
        <v>どちらかと言えば満足している</v>
      </c>
      <c r="F35" s="82" t="str">
        <f t="shared" si="1"/>
        <v>どちらかと言えば満足していない</v>
      </c>
      <c r="G35" s="82" t="str">
        <f t="shared" si="1"/>
        <v>満足していない</v>
      </c>
      <c r="H35" s="82" t="s">
        <v>323</v>
      </c>
      <c r="I35" s="82"/>
      <c r="J35" s="82"/>
      <c r="K35" s="82"/>
    </row>
    <row r="36" spans="2:123" ht="22.5" customHeight="1" x14ac:dyDescent="0.15">
      <c r="C36" t="str">
        <f>C31 &amp; "(n=" &amp; E31 &amp; ")"</f>
        <v>男性・管理職/総合職(n=180)</v>
      </c>
      <c r="D36" s="83">
        <f>F31</f>
        <v>6.1111111111111107</v>
      </c>
      <c r="E36" s="83">
        <f t="shared" ref="E36:G38" si="2">G31</f>
        <v>40</v>
      </c>
      <c r="F36" s="83">
        <f t="shared" si="2"/>
        <v>37.777777777777779</v>
      </c>
      <c r="G36" s="83">
        <f t="shared" si="2"/>
        <v>16.111111111111111</v>
      </c>
      <c r="H36" s="83">
        <f>SUM(D36:G36)</f>
        <v>100</v>
      </c>
      <c r="I36" s="83"/>
      <c r="J36" s="83"/>
      <c r="K36" s="83"/>
    </row>
    <row r="37" spans="2:123" ht="22.5" customHeight="1" x14ac:dyDescent="0.15">
      <c r="C37" t="str">
        <f t="shared" ref="C37:C38" si="3">C32 &amp; "(n=" &amp; E32 &amp; ")"</f>
        <v>女性・管理職/総合職(n=82)</v>
      </c>
      <c r="D37" s="83">
        <f t="shared" ref="D37:D38" si="4">F32</f>
        <v>3.6585365853658534</v>
      </c>
      <c r="E37" s="83">
        <f t="shared" si="2"/>
        <v>39.024390243902438</v>
      </c>
      <c r="F37" s="83">
        <f t="shared" si="2"/>
        <v>42.68292682926829</v>
      </c>
      <c r="G37" s="83">
        <f t="shared" si="2"/>
        <v>14.634146341463413</v>
      </c>
      <c r="H37" s="83">
        <f t="shared" ref="H37:H39" si="5">SUM(D37:G37)</f>
        <v>100</v>
      </c>
      <c r="I37" s="83"/>
      <c r="J37" s="83"/>
      <c r="K37" s="83"/>
    </row>
    <row r="38" spans="2:123" ht="22.5" customHeight="1" x14ac:dyDescent="0.15">
      <c r="C38" t="str">
        <f t="shared" si="3"/>
        <v>女性・一般職(n=138)</v>
      </c>
      <c r="D38" s="83">
        <f t="shared" si="4"/>
        <v>3.6231884057971016</v>
      </c>
      <c r="E38" s="83">
        <f t="shared" si="2"/>
        <v>39.855072463768117</v>
      </c>
      <c r="F38" s="83">
        <f t="shared" si="2"/>
        <v>37.681159420289859</v>
      </c>
      <c r="G38" s="83">
        <f t="shared" si="2"/>
        <v>18.840579710144929</v>
      </c>
      <c r="H38" s="83">
        <f t="shared" si="5"/>
        <v>100</v>
      </c>
      <c r="I38" s="83"/>
      <c r="J38" s="83"/>
      <c r="K38" s="83"/>
    </row>
    <row r="39" spans="2:123" ht="22.5" customHeight="1" x14ac:dyDescent="0.15">
      <c r="C39" t="str">
        <f>B30 &amp; "(n=" &amp; E30 &amp; ")"</f>
        <v>全体(n=423)</v>
      </c>
      <c r="D39" s="83">
        <f>F30</f>
        <v>4.4917257683215128</v>
      </c>
      <c r="E39" s="83">
        <f t="shared" ref="E39:G39" si="6">G30</f>
        <v>39.952718676122934</v>
      </c>
      <c r="F39" s="83">
        <f t="shared" si="6"/>
        <v>38.770685579196218</v>
      </c>
      <c r="G39" s="83">
        <f t="shared" si="6"/>
        <v>16.784869976359339</v>
      </c>
      <c r="H39" s="83">
        <f t="shared" si="5"/>
        <v>100</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69" priority="2" stopIfTrue="1" operator="equal">
      <formula>"."</formula>
    </cfRule>
  </conditionalFormatting>
  <conditionalFormatting sqref="N31:N32">
    <cfRule type="cellIs" dxfId="6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29" zoomScaleNormal="100" workbookViewId="0">
      <selection activeCell="I41" sqref="I41"/>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196</v>
      </c>
      <c r="G28" s="23" t="s">
        <v>197</v>
      </c>
      <c r="H28" s="23" t="s">
        <v>198</v>
      </c>
      <c r="I28" s="24" t="s">
        <v>199</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10.401891252955082</v>
      </c>
      <c r="G30" s="32">
        <v>56.26477541371159</v>
      </c>
      <c r="H30" s="32">
        <v>24.58628841607565</v>
      </c>
      <c r="I30" s="33">
        <v>8.7470449172576838</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12.222222222222221</v>
      </c>
      <c r="G31" s="28">
        <v>57.222222222222221</v>
      </c>
      <c r="H31" s="28">
        <v>21.111111111111111</v>
      </c>
      <c r="I31" s="29">
        <v>9.4444444444444446</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10.975609756097562</v>
      </c>
      <c r="G32" s="28">
        <v>54.878048780487809</v>
      </c>
      <c r="H32" s="28">
        <v>23.170731707317074</v>
      </c>
      <c r="I32" s="29">
        <v>10.975609756097562</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7.2463768115942031</v>
      </c>
      <c r="G33" s="30">
        <v>57.246376811594203</v>
      </c>
      <c r="H33" s="30">
        <v>28.260869565217391</v>
      </c>
      <c r="I33" s="31">
        <v>7.2463768115942031</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満足している</v>
      </c>
      <c r="E35" s="82" t="str">
        <f t="shared" ref="E35:G35" si="1">G28</f>
        <v>どちらかと言えば満足している</v>
      </c>
      <c r="F35" s="82" t="str">
        <f t="shared" si="1"/>
        <v>どちらかと言えば満足していない</v>
      </c>
      <c r="G35" s="82" t="str">
        <f t="shared" si="1"/>
        <v>満足していない</v>
      </c>
      <c r="H35" s="82" t="s">
        <v>323</v>
      </c>
      <c r="I35" s="82"/>
      <c r="J35" s="82"/>
      <c r="K35" s="82"/>
    </row>
    <row r="36" spans="2:123" ht="22.5" customHeight="1" x14ac:dyDescent="0.15">
      <c r="C36" t="str">
        <f>C31 &amp; "(n=" &amp; E31 &amp; ")"</f>
        <v>男性・管理職/総合職(n=180)</v>
      </c>
      <c r="D36" s="83">
        <f>F31</f>
        <v>12.222222222222221</v>
      </c>
      <c r="E36" s="83">
        <f t="shared" ref="E36:G38" si="2">G31</f>
        <v>57.222222222222221</v>
      </c>
      <c r="F36" s="83">
        <f t="shared" si="2"/>
        <v>21.111111111111111</v>
      </c>
      <c r="G36" s="83">
        <f t="shared" si="2"/>
        <v>9.4444444444444446</v>
      </c>
      <c r="H36" s="83">
        <f>SUM(D36:G36)</f>
        <v>100</v>
      </c>
      <c r="I36" s="83">
        <f>D36+E36</f>
        <v>69.444444444444443</v>
      </c>
      <c r="J36" s="83"/>
      <c r="K36" s="83"/>
    </row>
    <row r="37" spans="2:123" ht="22.5" customHeight="1" x14ac:dyDescent="0.15">
      <c r="C37" t="str">
        <f t="shared" ref="C37:C38" si="3">C32 &amp; "(n=" &amp; E32 &amp; ")"</f>
        <v>女性・管理職/総合職(n=82)</v>
      </c>
      <c r="D37" s="83">
        <f t="shared" ref="D37:D38" si="4">F32</f>
        <v>10.975609756097562</v>
      </c>
      <c r="E37" s="83">
        <f t="shared" si="2"/>
        <v>54.878048780487809</v>
      </c>
      <c r="F37" s="83">
        <f t="shared" si="2"/>
        <v>23.170731707317074</v>
      </c>
      <c r="G37" s="83">
        <f t="shared" si="2"/>
        <v>10.975609756097562</v>
      </c>
      <c r="H37" s="83">
        <f t="shared" ref="H37:H39" si="5">SUM(D37:G37)</f>
        <v>100</v>
      </c>
      <c r="I37" s="83">
        <f t="shared" ref="I37:I38" si="6">D37+E37</f>
        <v>65.853658536585371</v>
      </c>
      <c r="J37" s="83"/>
      <c r="K37" s="83"/>
    </row>
    <row r="38" spans="2:123" ht="22.5" customHeight="1" x14ac:dyDescent="0.15">
      <c r="C38" t="str">
        <f t="shared" si="3"/>
        <v>女性・一般職(n=138)</v>
      </c>
      <c r="D38" s="83">
        <f t="shared" si="4"/>
        <v>7.2463768115942031</v>
      </c>
      <c r="E38" s="83">
        <f t="shared" si="2"/>
        <v>57.246376811594203</v>
      </c>
      <c r="F38" s="83">
        <f t="shared" si="2"/>
        <v>28.260869565217391</v>
      </c>
      <c r="G38" s="83">
        <f t="shared" si="2"/>
        <v>7.2463768115942031</v>
      </c>
      <c r="H38" s="83">
        <f t="shared" si="5"/>
        <v>100</v>
      </c>
      <c r="I38" s="83">
        <f t="shared" si="6"/>
        <v>64.492753623188406</v>
      </c>
      <c r="J38" s="83"/>
      <c r="K38" s="83"/>
    </row>
    <row r="39" spans="2:123" ht="22.5" customHeight="1" x14ac:dyDescent="0.15">
      <c r="C39" t="str">
        <f>B30 &amp; "(n=" &amp; E30 &amp; ")"</f>
        <v>全体(n=423)</v>
      </c>
      <c r="D39" s="83">
        <f>F30</f>
        <v>10.401891252955082</v>
      </c>
      <c r="E39" s="83">
        <f t="shared" ref="E39:G39" si="7">G30</f>
        <v>56.26477541371159</v>
      </c>
      <c r="F39" s="83">
        <f t="shared" si="7"/>
        <v>24.58628841607565</v>
      </c>
      <c r="G39" s="83">
        <f t="shared" si="7"/>
        <v>8.7470449172576838</v>
      </c>
      <c r="H39" s="83">
        <f t="shared" si="5"/>
        <v>100</v>
      </c>
      <c r="I39" s="83"/>
      <c r="J39" s="83"/>
      <c r="K39" s="83"/>
    </row>
    <row r="40" spans="2:123" ht="22.5" customHeight="1" x14ac:dyDescent="0.15">
      <c r="I40" s="83">
        <f>I36-I37</f>
        <v>3.5907859078590718</v>
      </c>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67" priority="2" stopIfTrue="1" operator="equal">
      <formula>"."</formula>
    </cfRule>
  </conditionalFormatting>
  <conditionalFormatting sqref="N31:N32">
    <cfRule type="cellIs" dxfId="6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34" zoomScaleNormal="100" workbookViewId="0">
      <selection activeCell="M40" sqref="M40"/>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196</v>
      </c>
      <c r="G28" s="23" t="s">
        <v>197</v>
      </c>
      <c r="H28" s="23" t="s">
        <v>198</v>
      </c>
      <c r="I28" s="24" t="s">
        <v>199</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10.874704491725769</v>
      </c>
      <c r="G30" s="32">
        <v>56.737588652482273</v>
      </c>
      <c r="H30" s="32">
        <v>24.822695035460992</v>
      </c>
      <c r="I30" s="33">
        <v>7.5650118203309695</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13.333333333333334</v>
      </c>
      <c r="G31" s="28">
        <v>57.222222222222221</v>
      </c>
      <c r="H31" s="28">
        <v>20.555555555555554</v>
      </c>
      <c r="I31" s="29">
        <v>8.8888888888888893</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10.975609756097562</v>
      </c>
      <c r="G32" s="28">
        <v>58.536585365853654</v>
      </c>
      <c r="H32" s="28">
        <v>24.390243902439025</v>
      </c>
      <c r="I32" s="29">
        <v>6.0975609756097562</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8.695652173913043</v>
      </c>
      <c r="G33" s="30">
        <v>56.521739130434781</v>
      </c>
      <c r="H33" s="30">
        <v>29.710144927536231</v>
      </c>
      <c r="I33" s="31">
        <v>5.0724637681159424</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満足している</v>
      </c>
      <c r="E35" s="82" t="str">
        <f t="shared" ref="E35:G35" si="1">G28</f>
        <v>どちらかと言えば満足している</v>
      </c>
      <c r="F35" s="82" t="str">
        <f t="shared" si="1"/>
        <v>どちらかと言えば満足していない</v>
      </c>
      <c r="G35" s="82" t="str">
        <f t="shared" si="1"/>
        <v>満足していない</v>
      </c>
      <c r="H35" s="82" t="s">
        <v>323</v>
      </c>
      <c r="I35" s="82"/>
      <c r="J35" s="82"/>
      <c r="K35" s="82"/>
    </row>
    <row r="36" spans="2:123" ht="22.5" customHeight="1" x14ac:dyDescent="0.15">
      <c r="C36" t="str">
        <f>C31 &amp; "(n=" &amp; E31 &amp; ")"</f>
        <v>男性・管理職/総合職(n=180)</v>
      </c>
      <c r="D36" s="83">
        <f>F31</f>
        <v>13.333333333333334</v>
      </c>
      <c r="E36" s="83">
        <f t="shared" ref="E36:G38" si="2">G31</f>
        <v>57.222222222222221</v>
      </c>
      <c r="F36" s="83">
        <f t="shared" si="2"/>
        <v>20.555555555555554</v>
      </c>
      <c r="G36" s="83">
        <f t="shared" si="2"/>
        <v>8.8888888888888893</v>
      </c>
      <c r="H36" s="83">
        <f>SUM(D36:G36)</f>
        <v>100</v>
      </c>
      <c r="I36" s="83"/>
      <c r="J36" s="83"/>
      <c r="K36" s="83"/>
    </row>
    <row r="37" spans="2:123" ht="22.5" customHeight="1" x14ac:dyDescent="0.15">
      <c r="C37" t="str">
        <f t="shared" ref="C37:C38" si="3">C32 &amp; "(n=" &amp; E32 &amp; ")"</f>
        <v>女性・管理職/総合職(n=82)</v>
      </c>
      <c r="D37" s="83">
        <f t="shared" ref="D37:D38" si="4">F32</f>
        <v>10.975609756097562</v>
      </c>
      <c r="E37" s="83">
        <f t="shared" si="2"/>
        <v>58.536585365853654</v>
      </c>
      <c r="F37" s="83">
        <f t="shared" si="2"/>
        <v>24.390243902439025</v>
      </c>
      <c r="G37" s="83">
        <f t="shared" si="2"/>
        <v>6.0975609756097562</v>
      </c>
      <c r="H37" s="83">
        <f t="shared" ref="H37:H39" si="5">SUM(D37:G37)</f>
        <v>99.999999999999986</v>
      </c>
      <c r="I37" s="83"/>
      <c r="J37" s="83"/>
      <c r="K37" s="83"/>
    </row>
    <row r="38" spans="2:123" ht="22.5" customHeight="1" x14ac:dyDescent="0.15">
      <c r="C38" t="str">
        <f t="shared" si="3"/>
        <v>女性・一般職(n=138)</v>
      </c>
      <c r="D38" s="83">
        <f t="shared" si="4"/>
        <v>8.695652173913043</v>
      </c>
      <c r="E38" s="83">
        <f t="shared" si="2"/>
        <v>56.521739130434781</v>
      </c>
      <c r="F38" s="83">
        <f t="shared" si="2"/>
        <v>29.710144927536231</v>
      </c>
      <c r="G38" s="83">
        <f t="shared" si="2"/>
        <v>5.0724637681159424</v>
      </c>
      <c r="H38" s="83">
        <f t="shared" si="5"/>
        <v>100</v>
      </c>
      <c r="I38" s="83"/>
      <c r="J38" s="83"/>
      <c r="K38" s="83"/>
    </row>
    <row r="39" spans="2:123" ht="22.5" customHeight="1" x14ac:dyDescent="0.15">
      <c r="C39" t="str">
        <f>B30 &amp; "(n=" &amp; E30 &amp; ")"</f>
        <v>全体(n=423)</v>
      </c>
      <c r="D39" s="83">
        <f>F30</f>
        <v>10.874704491725769</v>
      </c>
      <c r="E39" s="83">
        <f t="shared" ref="E39:G39" si="6">G30</f>
        <v>56.737588652482273</v>
      </c>
      <c r="F39" s="83">
        <f t="shared" si="6"/>
        <v>24.822695035460992</v>
      </c>
      <c r="G39" s="83">
        <f t="shared" si="6"/>
        <v>7.5650118203309695</v>
      </c>
      <c r="H39" s="83">
        <f t="shared" si="5"/>
        <v>100</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65" priority="2" stopIfTrue="1" operator="equal">
      <formula>"."</formula>
    </cfRule>
  </conditionalFormatting>
  <conditionalFormatting sqref="N31:N32">
    <cfRule type="cellIs" dxfId="6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V51"/>
  <sheetViews>
    <sheetView topLeftCell="A30" zoomScaleNormal="100" workbookViewId="0">
      <selection activeCell="K36" sqref="K36:K39"/>
    </sheetView>
  </sheetViews>
  <sheetFormatPr defaultColWidth="5.25" defaultRowHeight="13.5" x14ac:dyDescent="0.15"/>
  <cols>
    <col min="1" max="2" width="7" customWidth="1"/>
    <col min="3" max="3" width="25.625" customWidth="1"/>
    <col min="4" max="4" width="4.625" customWidth="1"/>
    <col min="5" max="5" width="5.375" customWidth="1"/>
    <col min="6" max="14" width="6.75" customWidth="1"/>
    <col min="15" max="15" width="3.375" customWidth="1"/>
    <col min="16" max="16" width="7" customWidth="1"/>
    <col min="17" max="17" width="25.625" customWidth="1"/>
    <col min="18" max="18" width="4.625" customWidth="1"/>
    <col min="19" max="19" width="5.375" customWidth="1"/>
    <col min="20" max="28" width="5.25" customWidth="1"/>
    <col min="29" max="35" width="5.375" customWidth="1"/>
    <col min="36" max="126" width="5.25" customWidth="1"/>
  </cols>
  <sheetData>
    <row r="1" spans="2:126" s="1" customFormat="1" ht="21.75" customHeight="1" x14ac:dyDescent="0.15">
      <c r="B1" s="15"/>
      <c r="C1" s="16"/>
      <c r="D1" s="2"/>
      <c r="E1" s="13"/>
      <c r="F1" s="4"/>
      <c r="G1" s="4"/>
      <c r="H1" s="4"/>
      <c r="I1" s="4"/>
      <c r="J1" s="4"/>
      <c r="K1" s="4"/>
      <c r="L1" s="4"/>
      <c r="M1" s="4"/>
      <c r="N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row>
    <row r="2" spans="2:126" s="1" customFormat="1" ht="15" customHeight="1" x14ac:dyDescent="0.15">
      <c r="B2" s="15"/>
      <c r="C2" s="16"/>
      <c r="D2" s="2"/>
      <c r="E2" s="13"/>
      <c r="F2" s="4"/>
      <c r="G2" s="4"/>
      <c r="H2" s="4"/>
      <c r="I2" s="4"/>
      <c r="J2" s="4"/>
      <c r="K2" s="4"/>
      <c r="L2" s="4"/>
      <c r="M2" s="4"/>
      <c r="N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row>
    <row r="3" spans="2:126" s="1" customFormat="1" ht="15" customHeight="1" x14ac:dyDescent="0.15">
      <c r="B3" s="15"/>
      <c r="C3" s="16"/>
      <c r="D3" s="2"/>
      <c r="E3" s="13"/>
      <c r="F3" s="4"/>
      <c r="G3" s="4"/>
      <c r="H3" s="4"/>
      <c r="I3" s="4"/>
      <c r="J3" s="4"/>
      <c r="K3" s="4"/>
      <c r="L3" s="4"/>
      <c r="M3" s="4"/>
      <c r="N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row>
    <row r="4" spans="2:126" s="1" customFormat="1" ht="15" customHeight="1" x14ac:dyDescent="0.15">
      <c r="B4" s="15"/>
      <c r="C4" s="16"/>
      <c r="D4" s="2"/>
      <c r="E4" s="13"/>
      <c r="F4" s="4"/>
      <c r="G4" s="4"/>
      <c r="H4" s="4"/>
      <c r="I4" s="4"/>
      <c r="J4" s="4"/>
      <c r="K4" s="4"/>
      <c r="L4" s="4"/>
      <c r="M4" s="4"/>
      <c r="N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row>
    <row r="5" spans="2:126" s="1" customFormat="1" ht="15" customHeight="1" x14ac:dyDescent="0.15">
      <c r="B5" s="15"/>
      <c r="C5" s="16"/>
      <c r="D5" s="2"/>
      <c r="E5" s="13"/>
      <c r="F5" s="4"/>
      <c r="G5" s="4"/>
      <c r="H5" s="4"/>
      <c r="I5" s="4"/>
      <c r="J5" s="4"/>
      <c r="K5" s="4"/>
      <c r="L5" s="4"/>
      <c r="M5" s="4"/>
      <c r="N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row>
    <row r="6" spans="2:126" s="1" customFormat="1" ht="15" customHeight="1" x14ac:dyDescent="0.15">
      <c r="B6" s="15"/>
      <c r="C6" s="16"/>
      <c r="D6" s="2"/>
      <c r="E6" s="13"/>
      <c r="F6" s="4"/>
      <c r="G6" s="4"/>
      <c r="H6" s="4"/>
      <c r="I6" s="4"/>
      <c r="J6" s="4"/>
      <c r="K6" s="4"/>
      <c r="L6" s="4"/>
      <c r="M6" s="4"/>
      <c r="N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row>
    <row r="7" spans="2:126" s="1" customFormat="1" ht="15" customHeight="1" x14ac:dyDescent="0.15">
      <c r="B7" s="15"/>
      <c r="C7" s="16"/>
      <c r="D7" s="2"/>
      <c r="E7" s="13"/>
      <c r="F7" s="4"/>
      <c r="G7" s="4"/>
      <c r="H7" s="4"/>
      <c r="I7" s="4"/>
      <c r="J7" s="4"/>
      <c r="K7" s="4"/>
      <c r="L7" s="4"/>
      <c r="M7" s="4"/>
      <c r="N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row>
    <row r="8" spans="2:126" s="1" customFormat="1" ht="15" customHeight="1" x14ac:dyDescent="0.15">
      <c r="B8" s="15"/>
      <c r="C8" s="16"/>
      <c r="D8" s="2"/>
      <c r="E8" s="13"/>
      <c r="F8" s="4"/>
      <c r="G8" s="4"/>
      <c r="H8" s="4"/>
      <c r="I8" s="4"/>
      <c r="J8" s="4"/>
      <c r="K8" s="4"/>
      <c r="L8" s="4"/>
      <c r="M8" s="4"/>
      <c r="N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row>
    <row r="9" spans="2:126" s="1" customFormat="1" ht="15" customHeight="1" x14ac:dyDescent="0.15">
      <c r="B9" s="15"/>
      <c r="C9" s="16"/>
      <c r="D9" s="2"/>
      <c r="E9" s="13"/>
      <c r="F9" s="4"/>
      <c r="G9" s="4"/>
      <c r="H9" s="4"/>
      <c r="I9" s="4"/>
      <c r="J9" s="4"/>
      <c r="K9" s="4"/>
      <c r="L9" s="4"/>
      <c r="M9" s="4"/>
      <c r="N9" s="4"/>
      <c r="O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row>
    <row r="10" spans="2:126" s="1" customFormat="1" ht="15" hidden="1" customHeight="1" x14ac:dyDescent="0.15">
      <c r="B10" s="15"/>
      <c r="C10" s="16"/>
      <c r="D10" s="5"/>
      <c r="E10" s="12"/>
      <c r="F10" s="4"/>
      <c r="G10" s="4"/>
      <c r="H10" s="4"/>
      <c r="I10" s="4"/>
      <c r="J10" s="4"/>
      <c r="K10" s="4"/>
      <c r="L10" s="4"/>
      <c r="M10" s="4"/>
      <c r="N10" s="4"/>
      <c r="O10" s="3"/>
      <c r="S10" s="4"/>
      <c r="T10" s="4"/>
      <c r="U10" s="4"/>
      <c r="V10" s="4"/>
      <c r="W10" s="4"/>
      <c r="X10" s="4"/>
      <c r="Y10" s="4"/>
      <c r="Z10" s="4"/>
      <c r="AA10" s="4"/>
      <c r="AB10" s="3"/>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row>
    <row r="11" spans="2:126" s="1" customFormat="1" ht="15" hidden="1" customHeight="1" x14ac:dyDescent="0.15">
      <c r="B11" s="15"/>
      <c r="C11" s="16"/>
      <c r="D11" s="5"/>
      <c r="E11" s="12"/>
      <c r="F11" s="4"/>
      <c r="G11" s="4"/>
      <c r="H11" s="4"/>
      <c r="I11" s="4"/>
      <c r="J11" s="4"/>
      <c r="K11" s="4"/>
      <c r="L11" s="4"/>
      <c r="M11" s="4"/>
      <c r="N11" s="4"/>
      <c r="O11" s="6"/>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row>
    <row r="12" spans="2:126" s="1" customFormat="1" ht="15" hidden="1" customHeight="1" x14ac:dyDescent="0.15">
      <c r="B12" s="15"/>
      <c r="C12" s="16"/>
      <c r="D12" s="5"/>
      <c r="E12" s="12"/>
      <c r="F12" s="4"/>
      <c r="G12" s="4"/>
      <c r="H12" s="4"/>
      <c r="I12" s="4"/>
      <c r="J12" s="4"/>
      <c r="K12" s="4"/>
      <c r="L12" s="4"/>
      <c r="M12" s="4"/>
      <c r="N12" s="4"/>
      <c r="O12" s="6"/>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row>
    <row r="13" spans="2:126" s="1" customFormat="1" ht="15" hidden="1" customHeight="1" x14ac:dyDescent="0.15">
      <c r="B13" s="15"/>
      <c r="C13" s="16"/>
      <c r="D13" s="5"/>
      <c r="E13" s="12"/>
      <c r="F13" s="4"/>
      <c r="G13" s="4"/>
      <c r="H13" s="4"/>
      <c r="I13" s="4"/>
      <c r="J13" s="4"/>
      <c r="K13" s="4"/>
      <c r="L13" s="4"/>
      <c r="M13" s="4"/>
      <c r="N13" s="4"/>
      <c r="O13" s="6"/>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row>
    <row r="14" spans="2:126" s="1" customFormat="1" ht="15" customHeight="1" x14ac:dyDescent="0.15">
      <c r="B14" s="15"/>
      <c r="C14" s="16"/>
      <c r="D14" s="5"/>
      <c r="E14" s="12"/>
      <c r="F14" s="4"/>
      <c r="G14" s="4"/>
      <c r="H14" s="4"/>
      <c r="I14" s="4"/>
      <c r="J14" s="4"/>
      <c r="K14" s="4"/>
      <c r="L14" s="4"/>
      <c r="M14" s="4"/>
      <c r="N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row>
    <row r="15" spans="2:126" s="1" customFormat="1" ht="15" customHeight="1" x14ac:dyDescent="0.15">
      <c r="B15" s="15"/>
      <c r="C15" s="16"/>
      <c r="D15" s="5"/>
      <c r="E15" s="12"/>
      <c r="F15" s="4"/>
      <c r="G15" s="4"/>
      <c r="H15" s="4"/>
      <c r="I15" s="4"/>
      <c r="J15" s="4"/>
      <c r="K15" s="4"/>
      <c r="L15" s="4"/>
      <c r="M15" s="4"/>
      <c r="N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row>
    <row r="16" spans="2:126" s="1" customFormat="1" ht="15" customHeight="1" x14ac:dyDescent="0.15">
      <c r="B16" s="15"/>
      <c r="C16" s="16"/>
      <c r="D16" s="5"/>
      <c r="E16" s="12"/>
      <c r="F16" s="4"/>
      <c r="G16" s="4"/>
      <c r="H16" s="4"/>
      <c r="I16" s="4"/>
      <c r="J16" s="4"/>
      <c r="K16" s="4"/>
      <c r="L16" s="4"/>
      <c r="M16" s="4"/>
      <c r="N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row>
    <row r="17" spans="2:126" s="1" customFormat="1" ht="15" customHeight="1" x14ac:dyDescent="0.15">
      <c r="B17" s="15"/>
      <c r="C17" s="16"/>
      <c r="D17" s="5"/>
      <c r="E17" s="12"/>
      <c r="F17" s="4"/>
      <c r="G17" s="4"/>
      <c r="H17" s="4"/>
      <c r="I17" s="4"/>
      <c r="J17" s="4"/>
      <c r="K17" s="4"/>
      <c r="L17" s="4"/>
      <c r="M17" s="4"/>
      <c r="N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row>
    <row r="18" spans="2:126" s="1" customFormat="1" ht="15" customHeight="1" x14ac:dyDescent="0.15">
      <c r="B18" s="15"/>
      <c r="C18" s="16"/>
      <c r="D18" s="5"/>
      <c r="E18" s="12"/>
      <c r="F18" s="4"/>
      <c r="G18" s="4"/>
      <c r="H18" s="4"/>
      <c r="I18" s="4"/>
      <c r="J18" s="4"/>
      <c r="K18" s="4"/>
      <c r="L18" s="4"/>
      <c r="M18" s="4"/>
      <c r="N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row>
    <row r="19" spans="2:126" s="1" customFormat="1" ht="15" customHeight="1" x14ac:dyDescent="0.15">
      <c r="B19" s="15"/>
      <c r="C19" s="16"/>
      <c r="D19" s="5"/>
      <c r="E19" s="12"/>
      <c r="F19" s="4"/>
      <c r="G19" s="4"/>
      <c r="H19" s="4"/>
      <c r="I19" s="4"/>
      <c r="J19" s="4"/>
      <c r="K19" s="4"/>
      <c r="L19" s="4"/>
      <c r="M19" s="4"/>
      <c r="N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row>
    <row r="20" spans="2:126" s="1" customFormat="1" ht="15" customHeight="1" x14ac:dyDescent="0.15">
      <c r="B20" s="15"/>
      <c r="C20" s="16"/>
      <c r="D20" s="5"/>
      <c r="E20" s="12"/>
      <c r="F20" s="4"/>
      <c r="G20" s="4"/>
      <c r="H20" s="4"/>
      <c r="I20" s="4"/>
      <c r="J20" s="4"/>
      <c r="K20" s="4"/>
      <c r="L20" s="4"/>
      <c r="M20" s="4"/>
      <c r="N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row>
    <row r="21" spans="2:126" s="1" customFormat="1" ht="15" customHeight="1" x14ac:dyDescent="0.15">
      <c r="B21" s="15"/>
      <c r="C21" s="16"/>
      <c r="D21" s="5"/>
      <c r="E21" s="12"/>
      <c r="F21" s="4"/>
      <c r="G21" s="4"/>
      <c r="H21" s="4"/>
      <c r="I21" s="4"/>
      <c r="J21" s="4"/>
      <c r="K21" s="4"/>
      <c r="L21" s="4"/>
      <c r="M21" s="4"/>
      <c r="N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row>
    <row r="22" spans="2:126" s="1" customFormat="1" ht="15" customHeight="1" x14ac:dyDescent="0.15">
      <c r="B22" s="15"/>
      <c r="C22" s="16"/>
      <c r="D22" s="5"/>
      <c r="E22" s="12"/>
      <c r="F22" s="4"/>
      <c r="G22" s="4"/>
      <c r="H22" s="4"/>
      <c r="I22" s="4"/>
      <c r="J22" s="4"/>
      <c r="K22" s="4"/>
      <c r="L22" s="4"/>
      <c r="M22" s="4"/>
      <c r="N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row>
    <row r="23" spans="2:126" s="1" customFormat="1" ht="15" customHeight="1" x14ac:dyDescent="0.15">
      <c r="B23" s="15"/>
      <c r="C23" s="16"/>
      <c r="D23" s="5"/>
      <c r="E23" s="12"/>
      <c r="F23" s="4"/>
      <c r="G23" s="4"/>
      <c r="H23" s="4"/>
      <c r="I23" s="4"/>
      <c r="J23" s="4"/>
      <c r="K23" s="4"/>
      <c r="L23" s="4"/>
      <c r="M23" s="4"/>
      <c r="N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row>
    <row r="24" spans="2:126" s="1" customFormat="1" ht="15" customHeight="1" x14ac:dyDescent="0.15">
      <c r="B24" s="15"/>
      <c r="C24" s="16"/>
      <c r="D24" s="5"/>
      <c r="E24" s="12"/>
      <c r="F24" s="4"/>
      <c r="G24" s="4"/>
      <c r="H24" s="4"/>
      <c r="I24" s="4"/>
      <c r="J24" s="4"/>
      <c r="K24" s="4"/>
      <c r="L24" s="4"/>
      <c r="M24" s="4"/>
      <c r="N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row>
    <row r="25" spans="2:126" s="1" customFormat="1" ht="15" customHeight="1" x14ac:dyDescent="0.15">
      <c r="B25" s="15"/>
      <c r="C25" s="16"/>
      <c r="D25" s="5"/>
      <c r="E25" s="12"/>
      <c r="F25" s="4"/>
      <c r="G25" s="4"/>
      <c r="H25" s="4"/>
      <c r="I25" s="4"/>
      <c r="J25" s="4"/>
      <c r="K25" s="4"/>
      <c r="L25" s="4"/>
      <c r="M25" s="4"/>
      <c r="N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row>
    <row r="26" spans="2:126" s="1" customFormat="1" ht="15" customHeight="1" x14ac:dyDescent="0.15">
      <c r="B26" s="15"/>
      <c r="C26" s="16"/>
      <c r="D26" s="5"/>
      <c r="E26" s="12"/>
      <c r="F26" s="4"/>
      <c r="G26" s="4"/>
      <c r="H26" s="4"/>
      <c r="I26" s="4"/>
      <c r="J26" s="4"/>
      <c r="K26" s="4"/>
      <c r="L26" s="4"/>
      <c r="M26" s="4"/>
      <c r="N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row>
    <row r="27" spans="2:126" s="1" customFormat="1" ht="15" customHeight="1" x14ac:dyDescent="0.15">
      <c r="B27" s="20"/>
      <c r="C27" s="20"/>
      <c r="D27" s="47"/>
      <c r="E27" s="34"/>
      <c r="F27" s="10"/>
      <c r="G27" s="10"/>
      <c r="H27" s="10"/>
      <c r="I27" s="10"/>
      <c r="J27" s="10"/>
      <c r="K27" s="10"/>
      <c r="L27" s="10"/>
      <c r="M27" s="4"/>
      <c r="N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row>
    <row r="28" spans="2:126" s="4" customFormat="1" ht="129.94999999999999" customHeight="1" x14ac:dyDescent="0.15">
      <c r="B28" s="20"/>
      <c r="C28" s="20"/>
      <c r="D28" s="47"/>
      <c r="E28" s="21"/>
      <c r="F28" s="22" t="s">
        <v>28</v>
      </c>
      <c r="G28" s="23" t="s">
        <v>29</v>
      </c>
      <c r="H28" s="23" t="s">
        <v>30</v>
      </c>
      <c r="I28" s="23" t="s">
        <v>31</v>
      </c>
      <c r="J28" s="23" t="s">
        <v>32</v>
      </c>
      <c r="K28" s="23" t="s">
        <v>33</v>
      </c>
      <c r="L28" s="24" t="s">
        <v>34</v>
      </c>
      <c r="M28" s="17"/>
      <c r="N28" s="17"/>
      <c r="O28" s="1"/>
      <c r="P28" s="9"/>
      <c r="Q28" s="9"/>
      <c r="R28" s="9"/>
      <c r="AC28" s="17"/>
      <c r="AD28" s="17"/>
      <c r="AE28" s="17"/>
      <c r="AF28" s="17"/>
      <c r="AG28" s="17"/>
      <c r="AH28" s="17"/>
    </row>
    <row r="29" spans="2:126" s="3" customFormat="1" ht="20.100000000000001" customHeight="1" x14ac:dyDescent="0.15">
      <c r="B29" s="20"/>
      <c r="C29" s="20"/>
      <c r="D29" s="47"/>
      <c r="E29" s="11" t="s">
        <v>0</v>
      </c>
      <c r="F29" s="25"/>
      <c r="G29" s="26"/>
      <c r="H29" s="26"/>
      <c r="I29" s="26"/>
      <c r="J29" s="26"/>
      <c r="K29" s="26"/>
      <c r="L29" s="27"/>
      <c r="M29" s="18"/>
      <c r="N29" s="18"/>
      <c r="O29" s="1"/>
      <c r="S29" s="72" t="s">
        <v>0</v>
      </c>
      <c r="AA29" s="12"/>
      <c r="AB29" s="4"/>
      <c r="AC29" s="14" t="s">
        <v>1</v>
      </c>
      <c r="AD29" s="18"/>
      <c r="AE29" s="18"/>
      <c r="AF29" s="18"/>
      <c r="AG29" s="18"/>
      <c r="AH29" s="18"/>
    </row>
    <row r="30" spans="2:126" s="1" customFormat="1" ht="22.5" customHeight="1" x14ac:dyDescent="0.15">
      <c r="B30" s="125" t="s">
        <v>10</v>
      </c>
      <c r="C30" s="126"/>
      <c r="D30" s="126"/>
      <c r="E30" s="38">
        <v>0</v>
      </c>
      <c r="F30" s="35">
        <v>0</v>
      </c>
      <c r="G30" s="32">
        <v>0</v>
      </c>
      <c r="H30" s="32">
        <v>0</v>
      </c>
      <c r="I30" s="32">
        <v>0</v>
      </c>
      <c r="J30" s="32">
        <v>0</v>
      </c>
      <c r="K30" s="32">
        <v>0</v>
      </c>
      <c r="L30" s="33">
        <v>0</v>
      </c>
      <c r="M30" s="19"/>
      <c r="N30" s="19"/>
      <c r="P30" s="125" t="s">
        <v>10</v>
      </c>
      <c r="Q30" s="126"/>
      <c r="R30" s="126"/>
      <c r="S30" s="38">
        <f t="shared" ref="S30:S33" si="0">IF(LEN(E30)=0,"",E30)</f>
        <v>0</v>
      </c>
      <c r="T30" s="78"/>
      <c r="U30" s="79"/>
      <c r="V30" s="79"/>
      <c r="W30" s="79"/>
      <c r="X30" s="79"/>
      <c r="Y30" s="79"/>
      <c r="Z30" s="79"/>
      <c r="AA30" s="79"/>
      <c r="AB30" s="80"/>
      <c r="AC30" s="81"/>
      <c r="AD30" s="8"/>
      <c r="AE30" s="8"/>
      <c r="AF30" s="8"/>
      <c r="AG30" s="8"/>
      <c r="AH30" s="8"/>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row>
    <row r="31" spans="2:126" s="1" customFormat="1" ht="22.5" customHeight="1" x14ac:dyDescent="0.15">
      <c r="B31" s="127" t="s">
        <v>11</v>
      </c>
      <c r="C31" s="43" t="s">
        <v>12</v>
      </c>
      <c r="D31" s="44"/>
      <c r="E31" s="39">
        <v>0</v>
      </c>
      <c r="F31" s="36">
        <v>0</v>
      </c>
      <c r="G31" s="28">
        <v>0</v>
      </c>
      <c r="H31" s="28">
        <v>0</v>
      </c>
      <c r="I31" s="28">
        <v>0</v>
      </c>
      <c r="J31" s="28">
        <v>0</v>
      </c>
      <c r="K31" s="28">
        <v>0</v>
      </c>
      <c r="L31" s="29">
        <v>0</v>
      </c>
      <c r="M31" s="19"/>
      <c r="N31" s="19"/>
      <c r="O31" s="4"/>
      <c r="P31" s="127" t="s">
        <v>11</v>
      </c>
      <c r="Q31" s="43" t="s">
        <v>12</v>
      </c>
      <c r="R31" s="44"/>
      <c r="S31" s="39">
        <f t="shared" si="0"/>
        <v>0</v>
      </c>
      <c r="T31" s="73"/>
      <c r="U31" s="7"/>
      <c r="V31" s="7"/>
      <c r="W31" s="7"/>
      <c r="X31" s="7"/>
      <c r="Y31" s="7"/>
      <c r="Z31" s="7"/>
      <c r="AA31" s="7"/>
      <c r="AB31" s="4"/>
      <c r="AC31" s="74"/>
      <c r="AD31" s="8"/>
      <c r="AE31" s="8"/>
      <c r="AF31" s="8"/>
      <c r="AG31" s="8"/>
      <c r="AH31" s="8"/>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row>
    <row r="32" spans="2:126" s="1" customFormat="1" ht="22.5" customHeight="1" x14ac:dyDescent="0.15">
      <c r="B32" s="128"/>
      <c r="C32" s="41" t="s">
        <v>13</v>
      </c>
      <c r="D32" s="45"/>
      <c r="E32" s="39">
        <v>0</v>
      </c>
      <c r="F32" s="36">
        <v>0</v>
      </c>
      <c r="G32" s="28">
        <v>0</v>
      </c>
      <c r="H32" s="28">
        <v>0</v>
      </c>
      <c r="I32" s="28">
        <v>0</v>
      </c>
      <c r="J32" s="28">
        <v>0</v>
      </c>
      <c r="K32" s="28">
        <v>0</v>
      </c>
      <c r="L32" s="29">
        <v>0</v>
      </c>
      <c r="M32" s="19"/>
      <c r="N32" s="19"/>
      <c r="O32" s="4"/>
      <c r="P32" s="128"/>
      <c r="Q32" s="41" t="s">
        <v>13</v>
      </c>
      <c r="R32" s="45"/>
      <c r="S32" s="39">
        <f t="shared" si="0"/>
        <v>0</v>
      </c>
      <c r="T32" s="73"/>
      <c r="U32" s="7"/>
      <c r="V32" s="7"/>
      <c r="W32" s="7"/>
      <c r="X32" s="7"/>
      <c r="Y32" s="7"/>
      <c r="Z32" s="7"/>
      <c r="AA32" s="7"/>
      <c r="AB32" s="4"/>
      <c r="AC32" s="74"/>
      <c r="AD32" s="8"/>
      <c r="AE32" s="8"/>
      <c r="AF32" s="8"/>
      <c r="AG32" s="8"/>
      <c r="AH32" s="8"/>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row>
    <row r="33" spans="2:126" s="1" customFormat="1" ht="22.5" customHeight="1" x14ac:dyDescent="0.15">
      <c r="B33" s="129"/>
      <c r="C33" s="42" t="s">
        <v>14</v>
      </c>
      <c r="D33" s="46"/>
      <c r="E33" s="40">
        <v>0</v>
      </c>
      <c r="F33" s="37">
        <v>0</v>
      </c>
      <c r="G33" s="30">
        <v>0</v>
      </c>
      <c r="H33" s="30">
        <v>0</v>
      </c>
      <c r="I33" s="30">
        <v>0</v>
      </c>
      <c r="J33" s="30">
        <v>0</v>
      </c>
      <c r="K33" s="30">
        <v>0</v>
      </c>
      <c r="L33" s="31">
        <v>0</v>
      </c>
      <c r="M33" s="4"/>
      <c r="N33" s="4"/>
      <c r="P33" s="129"/>
      <c r="Q33" s="42" t="s">
        <v>14</v>
      </c>
      <c r="R33" s="46"/>
      <c r="S33" s="40">
        <f t="shared" si="0"/>
        <v>0</v>
      </c>
      <c r="T33" s="75"/>
      <c r="U33" s="76"/>
      <c r="V33" s="76"/>
      <c r="W33" s="76"/>
      <c r="X33" s="76"/>
      <c r="Y33" s="76"/>
      <c r="Z33" s="76"/>
      <c r="AA33" s="76"/>
      <c r="AB33" s="76"/>
      <c r="AC33" s="77"/>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row>
    <row r="34" spans="2:126" ht="22.5" customHeight="1" x14ac:dyDescent="0.15"/>
    <row r="35" spans="2:126" ht="22.5" customHeight="1" x14ac:dyDescent="0.15">
      <c r="D35" s="82" t="str">
        <f>F28</f>
        <v>29人以下</v>
      </c>
      <c r="E35" s="82" t="str">
        <f t="shared" ref="E35:J35" si="1">G28</f>
        <v>30～49人</v>
      </c>
      <c r="F35" s="82" t="str">
        <f t="shared" si="1"/>
        <v>50～99人</v>
      </c>
      <c r="G35" s="82" t="str">
        <f t="shared" si="1"/>
        <v>100～299人</v>
      </c>
      <c r="H35" s="82" t="str">
        <f t="shared" si="1"/>
        <v>300～499人</v>
      </c>
      <c r="I35" s="82" t="str">
        <f t="shared" si="1"/>
        <v>500～999人</v>
      </c>
      <c r="J35" s="82" t="str">
        <f t="shared" si="1"/>
        <v>1000人以上</v>
      </c>
      <c r="K35" s="82" t="s">
        <v>323</v>
      </c>
    </row>
    <row r="36" spans="2:126" ht="22.5" customHeight="1" x14ac:dyDescent="0.15">
      <c r="C36" t="str">
        <f>C31 &amp; "(n=" &amp; E31 &amp; ")"</f>
        <v>男性・管理職/総合職(n=0)</v>
      </c>
      <c r="D36" s="83">
        <f>F31</f>
        <v>0</v>
      </c>
      <c r="E36" s="83">
        <f t="shared" ref="E36:J38" si="2">G31</f>
        <v>0</v>
      </c>
      <c r="F36" s="83">
        <f t="shared" si="2"/>
        <v>0</v>
      </c>
      <c r="G36" s="83">
        <f t="shared" si="2"/>
        <v>0</v>
      </c>
      <c r="H36" s="83">
        <f t="shared" si="2"/>
        <v>0</v>
      </c>
      <c r="I36" s="83">
        <f t="shared" si="2"/>
        <v>0</v>
      </c>
      <c r="J36" s="83">
        <f t="shared" si="2"/>
        <v>0</v>
      </c>
      <c r="K36" s="83">
        <f>SUM(D36:J36)</f>
        <v>0</v>
      </c>
    </row>
    <row r="37" spans="2:126" ht="22.5" customHeight="1" x14ac:dyDescent="0.15">
      <c r="C37" t="str">
        <f t="shared" ref="C37:C38" si="3">C32 &amp; "(n=" &amp; E32 &amp; ")"</f>
        <v>女性・管理職/総合職(n=0)</v>
      </c>
      <c r="D37" s="83">
        <f t="shared" ref="D37:D38" si="4">F32</f>
        <v>0</v>
      </c>
      <c r="E37" s="83">
        <f t="shared" si="2"/>
        <v>0</v>
      </c>
      <c r="F37" s="83">
        <f t="shared" si="2"/>
        <v>0</v>
      </c>
      <c r="G37" s="83">
        <f t="shared" si="2"/>
        <v>0</v>
      </c>
      <c r="H37" s="83">
        <f t="shared" si="2"/>
        <v>0</v>
      </c>
      <c r="I37" s="83">
        <f t="shared" si="2"/>
        <v>0</v>
      </c>
      <c r="J37" s="83">
        <f t="shared" si="2"/>
        <v>0</v>
      </c>
      <c r="K37" s="83">
        <f t="shared" ref="K37:K39" si="5">SUM(D37:J37)</f>
        <v>0</v>
      </c>
    </row>
    <row r="38" spans="2:126" ht="22.5" customHeight="1" x14ac:dyDescent="0.15">
      <c r="C38" t="str">
        <f t="shared" si="3"/>
        <v>女性・一般職(n=0)</v>
      </c>
      <c r="D38" s="83">
        <f t="shared" si="4"/>
        <v>0</v>
      </c>
      <c r="E38" s="83">
        <f t="shared" si="2"/>
        <v>0</v>
      </c>
      <c r="F38" s="83">
        <f t="shared" si="2"/>
        <v>0</v>
      </c>
      <c r="G38" s="83">
        <f t="shared" si="2"/>
        <v>0</v>
      </c>
      <c r="H38" s="83">
        <f t="shared" si="2"/>
        <v>0</v>
      </c>
      <c r="I38" s="83">
        <f t="shared" si="2"/>
        <v>0</v>
      </c>
      <c r="J38" s="83">
        <f t="shared" si="2"/>
        <v>0</v>
      </c>
      <c r="K38" s="83">
        <f t="shared" si="5"/>
        <v>0</v>
      </c>
    </row>
    <row r="39" spans="2:126" ht="22.5" customHeight="1" x14ac:dyDescent="0.15">
      <c r="C39" t="str">
        <f>B30 &amp; "(n=" &amp; E30 &amp; ")"</f>
        <v>全体(n=0)</v>
      </c>
      <c r="D39" s="83">
        <f>F30</f>
        <v>0</v>
      </c>
      <c r="E39" s="83">
        <f t="shared" ref="E39:J39" si="6">G30</f>
        <v>0</v>
      </c>
      <c r="F39" s="83">
        <f t="shared" si="6"/>
        <v>0</v>
      </c>
      <c r="G39" s="83">
        <f t="shared" si="6"/>
        <v>0</v>
      </c>
      <c r="H39" s="83">
        <f t="shared" si="6"/>
        <v>0</v>
      </c>
      <c r="I39" s="83">
        <f t="shared" si="6"/>
        <v>0</v>
      </c>
      <c r="J39" s="83">
        <f t="shared" si="6"/>
        <v>0</v>
      </c>
      <c r="K39" s="83">
        <f t="shared" si="5"/>
        <v>0</v>
      </c>
    </row>
    <row r="40" spans="2:126" ht="22.5" customHeight="1" x14ac:dyDescent="0.15"/>
    <row r="41" spans="2:126" ht="22.5" customHeight="1" x14ac:dyDescent="0.15"/>
    <row r="42" spans="2:126" ht="22.5" customHeight="1" x14ac:dyDescent="0.15"/>
    <row r="43" spans="2:126" ht="22.5" customHeight="1" x14ac:dyDescent="0.15"/>
    <row r="44" spans="2:126" ht="22.5" customHeight="1" x14ac:dyDescent="0.15"/>
    <row r="45" spans="2:126" ht="22.5" customHeight="1" x14ac:dyDescent="0.15"/>
    <row r="46" spans="2:126" ht="22.5" customHeight="1" x14ac:dyDescent="0.15"/>
    <row r="47" spans="2:126" ht="22.5" customHeight="1" x14ac:dyDescent="0.15"/>
    <row r="48" spans="2:126" ht="22.5" customHeight="1" x14ac:dyDescent="0.15"/>
    <row r="49" ht="22.5" customHeight="1" x14ac:dyDescent="0.15"/>
    <row r="50" ht="22.5" customHeight="1" x14ac:dyDescent="0.15"/>
    <row r="51" ht="22.5" customHeight="1" x14ac:dyDescent="0.15"/>
  </sheetData>
  <mergeCells count="4">
    <mergeCell ref="B30:D30"/>
    <mergeCell ref="B31:B33"/>
    <mergeCell ref="P30:R30"/>
    <mergeCell ref="P31:P33"/>
  </mergeCells>
  <phoneticPr fontId="5"/>
  <conditionalFormatting sqref="AC28:AH28 C31:C32 F28:N28">
    <cfRule type="cellIs" dxfId="183" priority="2" stopIfTrue="1" operator="equal">
      <formula>"."</formula>
    </cfRule>
  </conditionalFormatting>
  <conditionalFormatting sqref="Q31:Q32">
    <cfRule type="cellIs" dxfId="18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27" zoomScaleNormal="100" workbookViewId="0">
      <selection activeCell="J34" sqref="J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200</v>
      </c>
      <c r="G28" s="23" t="s">
        <v>201</v>
      </c>
      <c r="H28" s="23" t="s">
        <v>202</v>
      </c>
      <c r="I28" s="24" t="s">
        <v>203</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3.7825059101654848</v>
      </c>
      <c r="G30" s="32">
        <v>23.167848699763592</v>
      </c>
      <c r="H30" s="32">
        <v>35.460992907801419</v>
      </c>
      <c r="I30" s="33">
        <v>37.588652482269502</v>
      </c>
      <c r="J30" s="8"/>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3.8888888888888888</v>
      </c>
      <c r="G31" s="28">
        <v>21.666666666666668</v>
      </c>
      <c r="H31" s="57">
        <v>28.888888888888886</v>
      </c>
      <c r="I31" s="70">
        <v>45.555555555555557</v>
      </c>
      <c r="J31" s="8"/>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6.0975609756097562</v>
      </c>
      <c r="G32" s="28">
        <v>23.170731707317074</v>
      </c>
      <c r="H32" s="28">
        <v>35.365853658536587</v>
      </c>
      <c r="I32" s="29">
        <v>35.365853658536587</v>
      </c>
      <c r="J32" s="8"/>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2.1739130434782608</v>
      </c>
      <c r="G33" s="30">
        <v>26.086956521739129</v>
      </c>
      <c r="H33" s="56">
        <v>43.478260869565219</v>
      </c>
      <c r="I33" s="58">
        <v>28.260869565217391</v>
      </c>
      <c r="J33" s="8"/>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c r="J34" s="83"/>
    </row>
    <row r="35" spans="2:123" ht="22.5" customHeight="1" x14ac:dyDescent="0.15">
      <c r="D35" s="82" t="str">
        <f>F28</f>
        <v>現在の方が高い</v>
      </c>
      <c r="E35" s="82" t="str">
        <f t="shared" ref="E35:G35" si="1">G28</f>
        <v>同じ程度</v>
      </c>
      <c r="F35" s="82" t="str">
        <f t="shared" si="1"/>
        <v>現在の方がやや低い</v>
      </c>
      <c r="G35" s="82" t="str">
        <f t="shared" si="1"/>
        <v>現在の方が低い</v>
      </c>
      <c r="H35" s="82" t="s">
        <v>323</v>
      </c>
      <c r="I35" s="82"/>
      <c r="J35" s="82"/>
      <c r="K35" s="82"/>
    </row>
    <row r="36" spans="2:123" ht="22.5" customHeight="1" x14ac:dyDescent="0.15">
      <c r="C36" t="str">
        <f>C31 &amp; "(n=" &amp; E31 &amp; ")"</f>
        <v>男性・管理職/総合職(n=180)</v>
      </c>
      <c r="D36" s="83">
        <f>F31</f>
        <v>3.8888888888888888</v>
      </c>
      <c r="E36" s="83">
        <f t="shared" ref="E36:G38" si="2">G31</f>
        <v>21.666666666666668</v>
      </c>
      <c r="F36" s="83">
        <f t="shared" si="2"/>
        <v>28.888888888888886</v>
      </c>
      <c r="G36" s="83">
        <f t="shared" si="2"/>
        <v>45.555555555555557</v>
      </c>
      <c r="H36" s="83">
        <f>SUM(D36:G36)</f>
        <v>100</v>
      </c>
      <c r="I36" s="83"/>
      <c r="J36" s="83"/>
      <c r="K36" s="83"/>
    </row>
    <row r="37" spans="2:123" ht="22.5" customHeight="1" x14ac:dyDescent="0.15">
      <c r="C37" t="str">
        <f t="shared" ref="C37:C38" si="3">C32 &amp; "(n=" &amp; E32 &amp; ")"</f>
        <v>女性・管理職/総合職(n=82)</v>
      </c>
      <c r="D37" s="83">
        <f t="shared" ref="D37:D38" si="4">F32</f>
        <v>6.0975609756097562</v>
      </c>
      <c r="E37" s="83">
        <f t="shared" si="2"/>
        <v>23.170731707317074</v>
      </c>
      <c r="F37" s="83">
        <f t="shared" si="2"/>
        <v>35.365853658536587</v>
      </c>
      <c r="G37" s="83">
        <f t="shared" si="2"/>
        <v>35.365853658536587</v>
      </c>
      <c r="H37" s="83">
        <f t="shared" ref="H37:H39" si="5">SUM(D37:G37)</f>
        <v>100</v>
      </c>
      <c r="I37" s="83"/>
      <c r="J37" s="83"/>
      <c r="K37" s="83"/>
    </row>
    <row r="38" spans="2:123" ht="22.5" customHeight="1" x14ac:dyDescent="0.15">
      <c r="C38" t="str">
        <f t="shared" si="3"/>
        <v>女性・一般職(n=138)</v>
      </c>
      <c r="D38" s="83">
        <f t="shared" si="4"/>
        <v>2.1739130434782608</v>
      </c>
      <c r="E38" s="83">
        <f t="shared" si="2"/>
        <v>26.086956521739129</v>
      </c>
      <c r="F38" s="83">
        <f t="shared" si="2"/>
        <v>43.478260869565219</v>
      </c>
      <c r="G38" s="83">
        <f t="shared" si="2"/>
        <v>28.260869565217391</v>
      </c>
      <c r="H38" s="83">
        <f t="shared" si="5"/>
        <v>100</v>
      </c>
      <c r="I38" s="83"/>
      <c r="J38" s="83"/>
      <c r="K38" s="83"/>
    </row>
    <row r="39" spans="2:123" ht="22.5" customHeight="1" x14ac:dyDescent="0.15">
      <c r="C39" t="str">
        <f>B30 &amp; "(n=" &amp; E30 &amp; ")"</f>
        <v>全体(n=423)</v>
      </c>
      <c r="D39" s="83">
        <f>F30</f>
        <v>3.7825059101654848</v>
      </c>
      <c r="E39" s="83">
        <f t="shared" ref="E39:G39" si="6">G30</f>
        <v>23.167848699763592</v>
      </c>
      <c r="F39" s="83">
        <f t="shared" si="6"/>
        <v>35.460992907801419</v>
      </c>
      <c r="G39" s="83">
        <f t="shared" si="6"/>
        <v>37.588652482269502</v>
      </c>
      <c r="H39" s="83">
        <f t="shared" si="5"/>
        <v>100</v>
      </c>
      <c r="I39" s="83"/>
      <c r="J39" s="83"/>
      <c r="K39" s="83"/>
    </row>
    <row r="40" spans="2:123" ht="22.5" customHeight="1" x14ac:dyDescent="0.15"/>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63" priority="2" stopIfTrue="1" operator="equal">
      <formula>"."</formula>
    </cfRule>
  </conditionalFormatting>
  <conditionalFormatting sqref="N31:N32">
    <cfRule type="cellIs" dxfId="6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W39"/>
  <sheetViews>
    <sheetView topLeftCell="C32" zoomScaleNormal="100" workbookViewId="0">
      <selection activeCell="C41" sqref="A41:XFD42"/>
    </sheetView>
  </sheetViews>
  <sheetFormatPr defaultColWidth="5.25" defaultRowHeight="13.5" x14ac:dyDescent="0.15"/>
  <cols>
    <col min="1" max="2" width="7" customWidth="1"/>
    <col min="3" max="3" width="25.625" customWidth="1"/>
    <col min="4" max="17" width="8.125" customWidth="1"/>
    <col min="18" max="19" width="6.75" customWidth="1"/>
    <col min="20" max="21" width="5.25" customWidth="1"/>
    <col min="22" max="22" width="3.375" customWidth="1"/>
    <col min="23" max="23" width="7" customWidth="1"/>
    <col min="24" max="24" width="25.625" customWidth="1"/>
    <col min="25" max="25" width="5.375" customWidth="1"/>
  </cols>
  <sheetData>
    <row r="1" spans="2:23" s="1" customFormat="1" ht="21.75" customHeight="1" x14ac:dyDescent="0.15">
      <c r="B1" s="15"/>
      <c r="C1" s="16"/>
      <c r="D1" s="2"/>
      <c r="E1" s="13"/>
      <c r="F1" s="4"/>
      <c r="G1" s="4"/>
      <c r="H1" s="4"/>
      <c r="I1" s="4"/>
      <c r="J1" s="4"/>
      <c r="K1" s="4"/>
      <c r="L1" s="4"/>
      <c r="M1" s="4"/>
      <c r="N1" s="4"/>
      <c r="O1" s="4"/>
      <c r="P1" s="4"/>
      <c r="Q1" s="4"/>
      <c r="R1" s="4"/>
      <c r="S1" s="4"/>
    </row>
    <row r="2" spans="2:23" s="1" customFormat="1" ht="15" customHeight="1" x14ac:dyDescent="0.15">
      <c r="B2" s="15"/>
      <c r="C2" s="16"/>
      <c r="D2" s="2"/>
      <c r="E2" s="13"/>
      <c r="F2" s="4"/>
      <c r="G2" s="4"/>
      <c r="H2" s="4"/>
      <c r="I2" s="4"/>
      <c r="J2" s="4"/>
      <c r="K2" s="4"/>
      <c r="L2" s="4"/>
      <c r="M2" s="4"/>
      <c r="N2" s="4"/>
      <c r="O2" s="4"/>
      <c r="P2" s="4"/>
      <c r="Q2" s="4"/>
      <c r="R2" s="4"/>
      <c r="S2" s="4"/>
    </row>
    <row r="3" spans="2:23" s="1" customFormat="1" ht="15" customHeight="1" x14ac:dyDescent="0.15">
      <c r="B3" s="15"/>
      <c r="C3" s="16"/>
      <c r="D3" s="2"/>
      <c r="E3" s="13"/>
      <c r="F3" s="4"/>
      <c r="G3" s="4"/>
      <c r="H3" s="4"/>
      <c r="I3" s="4"/>
      <c r="J3" s="4"/>
      <c r="K3" s="4"/>
      <c r="L3" s="4"/>
      <c r="M3" s="4"/>
      <c r="N3" s="4"/>
      <c r="O3" s="4"/>
      <c r="P3" s="4"/>
      <c r="Q3" s="4"/>
      <c r="R3" s="4"/>
      <c r="S3" s="4"/>
    </row>
    <row r="4" spans="2:23" s="1" customFormat="1" ht="15" customHeight="1" x14ac:dyDescent="0.15">
      <c r="B4" s="15"/>
      <c r="C4" s="16"/>
      <c r="D4" s="2"/>
      <c r="E4" s="13"/>
      <c r="F4" s="4"/>
      <c r="G4" s="4"/>
      <c r="H4" s="4"/>
      <c r="I4" s="4"/>
      <c r="J4" s="4"/>
      <c r="K4" s="4"/>
      <c r="L4" s="4"/>
      <c r="M4" s="4"/>
      <c r="N4" s="4"/>
      <c r="O4" s="4"/>
      <c r="P4" s="4"/>
      <c r="Q4" s="4"/>
      <c r="R4" s="4"/>
      <c r="S4" s="4"/>
    </row>
    <row r="5" spans="2:23" s="1" customFormat="1" ht="15" customHeight="1" x14ac:dyDescent="0.15">
      <c r="B5" s="15"/>
      <c r="C5" s="16"/>
      <c r="D5" s="2"/>
      <c r="E5" s="13"/>
      <c r="F5" s="4"/>
      <c r="G5" s="4"/>
      <c r="H5" s="4"/>
      <c r="I5" s="4"/>
      <c r="J5" s="4"/>
      <c r="K5" s="4"/>
      <c r="L5" s="4"/>
      <c r="M5" s="4"/>
      <c r="N5" s="4"/>
      <c r="O5" s="4"/>
      <c r="P5" s="4"/>
      <c r="Q5" s="4"/>
      <c r="R5" s="4"/>
      <c r="S5" s="4"/>
    </row>
    <row r="6" spans="2:23" s="1" customFormat="1" ht="15" customHeight="1" x14ac:dyDescent="0.15">
      <c r="B6" s="15"/>
      <c r="C6" s="16"/>
      <c r="D6" s="2"/>
      <c r="E6" s="13"/>
      <c r="F6" s="4"/>
      <c r="G6" s="4"/>
      <c r="H6" s="4"/>
      <c r="I6" s="4"/>
      <c r="J6" s="4"/>
      <c r="K6" s="4"/>
      <c r="L6" s="4"/>
      <c r="M6" s="4"/>
      <c r="N6" s="4"/>
      <c r="O6" s="4"/>
      <c r="P6" s="4"/>
      <c r="Q6" s="4"/>
      <c r="R6" s="4"/>
      <c r="S6" s="4"/>
    </row>
    <row r="7" spans="2:23" s="1" customFormat="1" ht="15" customHeight="1" x14ac:dyDescent="0.15">
      <c r="B7" s="15"/>
      <c r="C7" s="16"/>
      <c r="D7" s="2"/>
      <c r="E7" s="13"/>
      <c r="F7" s="4"/>
      <c r="G7" s="4"/>
      <c r="H7" s="4"/>
      <c r="I7" s="4"/>
      <c r="J7" s="4"/>
      <c r="K7" s="4"/>
      <c r="L7" s="4"/>
      <c r="M7" s="4"/>
      <c r="N7" s="4"/>
      <c r="O7" s="4"/>
      <c r="P7" s="4"/>
      <c r="Q7" s="4"/>
      <c r="R7" s="4"/>
      <c r="S7" s="4"/>
    </row>
    <row r="8" spans="2:23" s="1" customFormat="1" ht="15" hidden="1" customHeight="1" x14ac:dyDescent="0.15">
      <c r="B8" s="15"/>
      <c r="C8" s="16"/>
      <c r="D8" s="2"/>
      <c r="E8" s="13"/>
      <c r="F8" s="4"/>
      <c r="G8" s="4"/>
      <c r="H8" s="4"/>
      <c r="I8" s="4"/>
      <c r="J8" s="4"/>
      <c r="K8" s="4"/>
      <c r="L8" s="4"/>
      <c r="M8" s="4"/>
      <c r="N8" s="4"/>
      <c r="O8" s="4"/>
      <c r="P8" s="4"/>
      <c r="Q8" s="4"/>
      <c r="R8" s="4"/>
      <c r="S8" s="4"/>
    </row>
    <row r="9" spans="2:23" s="1" customFormat="1" ht="15" hidden="1" customHeight="1" x14ac:dyDescent="0.15">
      <c r="B9" s="15"/>
      <c r="C9" s="16"/>
      <c r="D9" s="2"/>
      <c r="E9" s="13"/>
      <c r="F9" s="4"/>
      <c r="G9" s="4"/>
      <c r="H9" s="4"/>
      <c r="I9" s="4"/>
      <c r="J9" s="4"/>
      <c r="K9" s="4"/>
      <c r="L9" s="4"/>
      <c r="M9" s="4"/>
      <c r="N9" s="4"/>
      <c r="O9" s="4"/>
      <c r="P9" s="4"/>
      <c r="Q9" s="4"/>
      <c r="R9" s="4"/>
      <c r="S9" s="4"/>
      <c r="V9" s="4"/>
      <c r="W9" s="4"/>
    </row>
    <row r="10" spans="2:23" s="1" customFormat="1" ht="15" hidden="1" customHeight="1" x14ac:dyDescent="0.15">
      <c r="B10" s="15"/>
      <c r="C10" s="16"/>
      <c r="D10" s="2"/>
      <c r="E10" s="13"/>
      <c r="F10" s="4"/>
      <c r="G10" s="4"/>
      <c r="H10" s="4"/>
      <c r="I10" s="4"/>
      <c r="J10" s="4"/>
      <c r="K10" s="4"/>
      <c r="L10" s="4"/>
      <c r="M10" s="4"/>
      <c r="N10" s="4"/>
      <c r="O10" s="4"/>
      <c r="P10" s="4"/>
      <c r="Q10" s="4"/>
      <c r="R10" s="4"/>
      <c r="S10" s="4"/>
      <c r="V10" s="3"/>
      <c r="W10" s="3"/>
    </row>
    <row r="11" spans="2:23" s="1" customFormat="1" ht="15" hidden="1" customHeight="1" x14ac:dyDescent="0.15">
      <c r="B11" s="15"/>
      <c r="C11" s="16"/>
      <c r="D11" s="2"/>
      <c r="E11" s="13"/>
      <c r="F11" s="4"/>
      <c r="G11" s="4"/>
      <c r="H11" s="4"/>
      <c r="I11" s="4"/>
      <c r="J11" s="4"/>
      <c r="K11" s="4"/>
      <c r="L11" s="4"/>
      <c r="M11" s="4"/>
      <c r="N11" s="4"/>
      <c r="O11" s="4"/>
      <c r="P11" s="4"/>
      <c r="Q11" s="4"/>
      <c r="R11" s="4"/>
      <c r="S11" s="4"/>
      <c r="V11" s="6"/>
    </row>
    <row r="12" spans="2:23" s="1" customFormat="1" ht="15" hidden="1" customHeight="1" x14ac:dyDescent="0.15">
      <c r="B12" s="15"/>
      <c r="C12" s="16"/>
      <c r="D12" s="2"/>
      <c r="E12" s="13"/>
      <c r="F12" s="4"/>
      <c r="G12" s="4"/>
      <c r="H12" s="4"/>
      <c r="I12" s="4"/>
      <c r="J12" s="4"/>
      <c r="K12" s="4"/>
      <c r="L12" s="4"/>
      <c r="M12" s="4"/>
      <c r="N12" s="4"/>
      <c r="O12" s="4"/>
      <c r="P12" s="4"/>
      <c r="Q12" s="4"/>
      <c r="R12" s="4"/>
      <c r="S12" s="4"/>
      <c r="V12" s="6"/>
    </row>
    <row r="13" spans="2:23" s="1" customFormat="1" ht="15" hidden="1" customHeight="1" x14ac:dyDescent="0.15">
      <c r="B13" s="15"/>
      <c r="C13" s="16"/>
      <c r="D13" s="2"/>
      <c r="E13" s="13"/>
      <c r="F13" s="4"/>
      <c r="G13" s="4"/>
      <c r="H13" s="4"/>
      <c r="I13" s="4"/>
      <c r="J13" s="4"/>
      <c r="K13" s="4"/>
      <c r="L13" s="4"/>
      <c r="M13" s="4"/>
      <c r="N13" s="4"/>
      <c r="O13" s="4"/>
      <c r="P13" s="4"/>
      <c r="Q13" s="4"/>
      <c r="R13" s="4"/>
      <c r="S13" s="4"/>
      <c r="V13" s="6"/>
    </row>
    <row r="14" spans="2:23" s="1" customFormat="1" ht="15" customHeight="1" x14ac:dyDescent="0.15">
      <c r="B14" s="15"/>
      <c r="C14" s="16"/>
      <c r="D14" s="2"/>
      <c r="E14" s="13"/>
      <c r="F14" s="4"/>
      <c r="G14" s="4"/>
      <c r="H14" s="4"/>
      <c r="I14" s="4"/>
      <c r="J14" s="4"/>
      <c r="K14" s="4"/>
      <c r="L14" s="4"/>
      <c r="M14" s="4"/>
      <c r="N14" s="4"/>
      <c r="O14" s="4"/>
      <c r="P14" s="4"/>
      <c r="Q14" s="4"/>
      <c r="R14" s="4"/>
      <c r="S14" s="4"/>
    </row>
    <row r="15" spans="2:23" s="1" customFormat="1" ht="15" customHeight="1" x14ac:dyDescent="0.15">
      <c r="B15" s="15"/>
      <c r="C15" s="16"/>
      <c r="D15" s="2"/>
      <c r="E15" s="13"/>
      <c r="F15" s="4"/>
      <c r="G15" s="4"/>
      <c r="H15" s="4"/>
      <c r="I15" s="4"/>
      <c r="J15" s="4"/>
      <c r="K15" s="4"/>
      <c r="L15" s="4"/>
      <c r="M15" s="4"/>
      <c r="N15" s="4"/>
      <c r="O15" s="4"/>
      <c r="P15" s="4"/>
      <c r="Q15" s="4"/>
      <c r="R15" s="4"/>
      <c r="S15" s="4"/>
    </row>
    <row r="16" spans="2:23" s="1" customFormat="1" ht="15" customHeight="1" x14ac:dyDescent="0.15">
      <c r="B16" s="15"/>
      <c r="C16" s="16"/>
      <c r="D16" s="2"/>
      <c r="E16" s="13"/>
      <c r="F16" s="4"/>
      <c r="G16" s="4"/>
      <c r="H16" s="4"/>
      <c r="I16" s="4"/>
      <c r="J16" s="4"/>
      <c r="K16" s="4"/>
      <c r="L16" s="4"/>
      <c r="M16" s="4"/>
      <c r="N16" s="4"/>
      <c r="O16" s="4"/>
      <c r="P16" s="4"/>
      <c r="Q16" s="4"/>
      <c r="R16" s="4"/>
      <c r="S16" s="4"/>
    </row>
    <row r="17" spans="2:23" s="1" customFormat="1" ht="15" customHeight="1" x14ac:dyDescent="0.15">
      <c r="B17" s="15"/>
      <c r="C17" s="16"/>
      <c r="D17" s="2"/>
      <c r="E17" s="13"/>
      <c r="F17" s="4"/>
      <c r="G17" s="4"/>
      <c r="H17" s="4"/>
      <c r="I17" s="4"/>
      <c r="J17" s="4"/>
      <c r="K17" s="4"/>
      <c r="L17" s="4"/>
      <c r="M17" s="4"/>
      <c r="N17" s="4"/>
      <c r="O17" s="4"/>
      <c r="P17" s="4"/>
      <c r="Q17" s="4"/>
      <c r="R17" s="4"/>
      <c r="S17" s="4"/>
    </row>
    <row r="18" spans="2:23" s="1" customFormat="1" ht="15" customHeight="1" x14ac:dyDescent="0.15">
      <c r="B18" s="15"/>
      <c r="C18" s="16"/>
      <c r="D18" s="2"/>
      <c r="E18" s="13"/>
      <c r="F18" s="4"/>
      <c r="G18" s="4"/>
      <c r="H18" s="4"/>
      <c r="I18" s="4"/>
      <c r="J18" s="4"/>
      <c r="K18" s="4"/>
      <c r="L18" s="4"/>
      <c r="M18" s="4"/>
      <c r="N18" s="4"/>
      <c r="O18" s="4"/>
      <c r="P18" s="4"/>
      <c r="Q18" s="4"/>
      <c r="R18" s="4"/>
      <c r="S18" s="4"/>
    </row>
    <row r="19" spans="2:23" s="1" customFormat="1" ht="15" customHeight="1" x14ac:dyDescent="0.15">
      <c r="B19" s="15"/>
      <c r="C19" s="16"/>
      <c r="D19" s="2"/>
      <c r="E19" s="13"/>
      <c r="F19" s="4"/>
      <c r="G19" s="4"/>
      <c r="H19" s="4"/>
      <c r="I19" s="4"/>
      <c r="J19" s="4"/>
      <c r="K19" s="4"/>
      <c r="L19" s="4"/>
      <c r="M19" s="4"/>
      <c r="N19" s="4"/>
      <c r="O19" s="4"/>
      <c r="P19" s="4"/>
      <c r="Q19" s="4"/>
      <c r="R19" s="4"/>
      <c r="S19" s="4"/>
    </row>
    <row r="20" spans="2:23" s="1" customFormat="1" ht="15" customHeight="1" x14ac:dyDescent="0.15">
      <c r="B20" s="15"/>
      <c r="C20" s="16"/>
      <c r="D20" s="2"/>
      <c r="E20" s="13"/>
      <c r="F20" s="4"/>
      <c r="G20" s="4"/>
      <c r="H20" s="4"/>
      <c r="I20" s="4"/>
      <c r="J20" s="4"/>
      <c r="K20" s="4"/>
      <c r="L20" s="4"/>
      <c r="M20" s="4"/>
      <c r="N20" s="4"/>
      <c r="O20" s="4"/>
      <c r="P20" s="4"/>
      <c r="Q20" s="4"/>
      <c r="R20" s="4"/>
      <c r="S20" s="4"/>
    </row>
    <row r="21" spans="2:23" s="1" customFormat="1" ht="15" customHeight="1" x14ac:dyDescent="0.15">
      <c r="B21" s="15"/>
      <c r="C21" s="16"/>
      <c r="D21" s="2"/>
      <c r="E21" s="13"/>
      <c r="F21" s="4"/>
      <c r="G21" s="4"/>
      <c r="H21" s="4"/>
      <c r="I21" s="4"/>
      <c r="J21" s="4"/>
      <c r="K21" s="4"/>
      <c r="L21" s="4"/>
      <c r="M21" s="4"/>
      <c r="N21" s="4"/>
      <c r="O21" s="4"/>
      <c r="P21" s="4"/>
      <c r="Q21" s="4"/>
      <c r="R21" s="4"/>
      <c r="S21" s="4"/>
    </row>
    <row r="22" spans="2:23" s="1" customFormat="1" ht="15" customHeight="1" x14ac:dyDescent="0.15">
      <c r="B22" s="15"/>
      <c r="C22" s="16"/>
      <c r="D22" s="2"/>
      <c r="E22" s="13"/>
      <c r="F22" s="4"/>
      <c r="G22" s="4"/>
      <c r="H22" s="4"/>
      <c r="I22" s="4"/>
      <c r="J22" s="4"/>
      <c r="K22" s="4"/>
      <c r="L22" s="4"/>
      <c r="M22" s="4"/>
      <c r="N22" s="4"/>
      <c r="O22" s="4"/>
      <c r="P22" s="4"/>
      <c r="Q22" s="4"/>
      <c r="R22" s="4"/>
      <c r="S22" s="4"/>
    </row>
    <row r="23" spans="2:23" s="1" customFormat="1" ht="15" customHeight="1" x14ac:dyDescent="0.15">
      <c r="B23" s="15"/>
      <c r="C23" s="16"/>
      <c r="D23" s="2"/>
      <c r="E23" s="13"/>
      <c r="F23" s="4"/>
      <c r="G23" s="4"/>
      <c r="H23" s="4"/>
      <c r="I23" s="4"/>
      <c r="J23" s="4"/>
      <c r="K23" s="4"/>
      <c r="L23" s="4"/>
      <c r="M23" s="4"/>
      <c r="N23" s="4"/>
      <c r="O23" s="4"/>
      <c r="P23" s="4"/>
      <c r="Q23" s="4"/>
      <c r="R23" s="4"/>
      <c r="S23" s="4"/>
    </row>
    <row r="24" spans="2:23" s="1" customFormat="1" ht="15" customHeight="1" x14ac:dyDescent="0.15">
      <c r="B24" s="15"/>
      <c r="C24" s="16"/>
      <c r="D24" s="2"/>
      <c r="E24" s="13"/>
      <c r="F24" s="4"/>
      <c r="G24" s="4"/>
      <c r="H24" s="4"/>
      <c r="I24" s="4"/>
      <c r="J24" s="4"/>
      <c r="K24" s="4"/>
      <c r="L24" s="4"/>
      <c r="M24" s="4"/>
      <c r="N24" s="4"/>
      <c r="O24" s="4"/>
      <c r="P24" s="4"/>
      <c r="Q24" s="4"/>
      <c r="R24" s="4"/>
      <c r="S24" s="4"/>
    </row>
    <row r="25" spans="2:23" s="1" customFormat="1" ht="15" customHeight="1" x14ac:dyDescent="0.15">
      <c r="B25" s="15"/>
      <c r="C25" s="16"/>
      <c r="D25" s="2"/>
      <c r="E25" s="13"/>
      <c r="F25" s="4"/>
      <c r="G25" s="4"/>
      <c r="H25" s="4"/>
      <c r="I25" s="4"/>
      <c r="J25" s="4"/>
      <c r="K25" s="4"/>
      <c r="L25" s="4"/>
      <c r="M25" s="4"/>
      <c r="N25" s="4"/>
      <c r="O25" s="4"/>
      <c r="P25" s="4"/>
      <c r="Q25" s="4"/>
      <c r="R25" s="4"/>
      <c r="S25" s="4"/>
    </row>
    <row r="26" spans="2:23" s="1" customFormat="1" ht="15" customHeight="1" x14ac:dyDescent="0.15">
      <c r="B26" s="15"/>
      <c r="C26" s="16"/>
      <c r="D26" s="2"/>
      <c r="E26" s="13"/>
      <c r="F26" s="4"/>
      <c r="G26" s="4"/>
      <c r="H26" s="4"/>
      <c r="I26" s="4"/>
      <c r="J26" s="4"/>
      <c r="K26" s="4"/>
      <c r="L26" s="4"/>
      <c r="M26" s="4"/>
      <c r="N26" s="4"/>
      <c r="O26" s="4"/>
      <c r="P26" s="4"/>
      <c r="Q26" s="4"/>
      <c r="R26" s="4"/>
      <c r="S26" s="4"/>
    </row>
    <row r="27" spans="2:23" s="1" customFormat="1" ht="15" customHeight="1" x14ac:dyDescent="0.15">
      <c r="B27" s="20"/>
      <c r="C27" s="20"/>
      <c r="D27" s="47"/>
      <c r="E27" s="34"/>
      <c r="F27" s="10"/>
      <c r="G27" s="10"/>
      <c r="H27" s="10"/>
      <c r="I27" s="10"/>
      <c r="J27" s="10"/>
      <c r="K27" s="10"/>
      <c r="L27" s="10"/>
      <c r="M27" s="10"/>
      <c r="N27" s="10"/>
      <c r="O27" s="10"/>
      <c r="P27" s="10"/>
      <c r="Q27" s="10"/>
      <c r="R27" s="10"/>
      <c r="S27" s="10"/>
    </row>
    <row r="28" spans="2:23" s="4" customFormat="1" ht="129.94999999999999" customHeight="1" x14ac:dyDescent="0.15">
      <c r="B28" s="20"/>
      <c r="C28" s="20"/>
      <c r="D28" s="47"/>
      <c r="E28" s="21"/>
      <c r="F28" s="22" t="s">
        <v>204</v>
      </c>
      <c r="G28" s="23" t="s">
        <v>319</v>
      </c>
      <c r="H28" s="23" t="s">
        <v>205</v>
      </c>
      <c r="I28" s="23" t="s">
        <v>206</v>
      </c>
      <c r="J28" s="23" t="s">
        <v>207</v>
      </c>
      <c r="K28" s="23" t="s">
        <v>208</v>
      </c>
      <c r="L28" s="23" t="s">
        <v>209</v>
      </c>
      <c r="M28" s="23" t="s">
        <v>210</v>
      </c>
      <c r="N28" s="23" t="s">
        <v>211</v>
      </c>
      <c r="O28" s="23" t="s">
        <v>212</v>
      </c>
      <c r="P28" s="23" t="s">
        <v>320</v>
      </c>
      <c r="Q28" s="23" t="s">
        <v>213</v>
      </c>
      <c r="R28" s="23" t="s">
        <v>214</v>
      </c>
      <c r="S28" s="24" t="s">
        <v>391</v>
      </c>
      <c r="T28" s="17"/>
      <c r="U28" s="17"/>
      <c r="V28" s="1"/>
      <c r="W28" s="1"/>
    </row>
    <row r="29" spans="2:23" s="3" customFormat="1" ht="20.100000000000001" customHeight="1" x14ac:dyDescent="0.15">
      <c r="B29" s="20"/>
      <c r="C29" s="20"/>
      <c r="D29" s="47"/>
      <c r="E29" s="11" t="s">
        <v>0</v>
      </c>
      <c r="F29" s="25"/>
      <c r="G29" s="26"/>
      <c r="H29" s="26"/>
      <c r="I29" s="26"/>
      <c r="J29" s="26"/>
      <c r="K29" s="26"/>
      <c r="L29" s="26"/>
      <c r="M29" s="26"/>
      <c r="N29" s="26"/>
      <c r="O29" s="26"/>
      <c r="P29" s="26"/>
      <c r="Q29" s="26"/>
      <c r="R29" s="26"/>
      <c r="S29" s="27"/>
      <c r="V29" s="1"/>
      <c r="W29" s="1"/>
    </row>
    <row r="30" spans="2:23" s="1" customFormat="1" ht="22.5" customHeight="1" x14ac:dyDescent="0.15">
      <c r="B30" s="125" t="s">
        <v>10</v>
      </c>
      <c r="C30" s="126"/>
      <c r="D30" s="126"/>
      <c r="E30" s="38">
        <v>114</v>
      </c>
      <c r="F30" s="35">
        <v>30.701754385964914</v>
      </c>
      <c r="G30" s="32">
        <v>39.473684210526315</v>
      </c>
      <c r="H30" s="32">
        <v>27.192982456140353</v>
      </c>
      <c r="I30" s="32">
        <v>12.280701754385964</v>
      </c>
      <c r="J30" s="32">
        <v>9.6491228070175428</v>
      </c>
      <c r="K30" s="32">
        <v>11.403508771929824</v>
      </c>
      <c r="L30" s="32">
        <v>9.6491228070175428</v>
      </c>
      <c r="M30" s="32">
        <v>0.8771929824561403</v>
      </c>
      <c r="N30" s="32">
        <v>21.929824561403507</v>
      </c>
      <c r="O30" s="32">
        <v>2.6315789473684208</v>
      </c>
      <c r="P30" s="32">
        <v>27.192982456140353</v>
      </c>
      <c r="Q30" s="32">
        <v>31.578947368421051</v>
      </c>
      <c r="R30" s="32">
        <v>0</v>
      </c>
      <c r="S30" s="33">
        <v>2.6315789473684208</v>
      </c>
      <c r="T30" s="16"/>
      <c r="U30" s="16"/>
    </row>
    <row r="31" spans="2:23" s="1" customFormat="1" ht="22.5" customHeight="1" x14ac:dyDescent="0.15">
      <c r="B31" s="127" t="s">
        <v>11</v>
      </c>
      <c r="C31" s="43" t="s">
        <v>12</v>
      </c>
      <c r="D31" s="44"/>
      <c r="E31" s="39">
        <v>46</v>
      </c>
      <c r="F31" s="36">
        <v>32.608695652173914</v>
      </c>
      <c r="G31" s="49">
        <v>54.347826086956516</v>
      </c>
      <c r="H31" s="60">
        <v>36.95652173913043</v>
      </c>
      <c r="I31" s="57">
        <v>6.5217391304347823</v>
      </c>
      <c r="J31" s="28">
        <v>13.043478260869565</v>
      </c>
      <c r="K31" s="28">
        <v>13.043478260869565</v>
      </c>
      <c r="L31" s="28">
        <v>10.869565217391305</v>
      </c>
      <c r="M31" s="28">
        <v>0</v>
      </c>
      <c r="N31" s="28">
        <v>21.739130434782609</v>
      </c>
      <c r="O31" s="28">
        <v>2.1739130434782608</v>
      </c>
      <c r="P31" s="57">
        <v>21.739130434782609</v>
      </c>
      <c r="Q31" s="53">
        <v>19.565217391304348</v>
      </c>
      <c r="R31" s="28">
        <v>0</v>
      </c>
      <c r="S31" s="29">
        <v>2.1739130434782608</v>
      </c>
      <c r="T31" s="16"/>
      <c r="U31" s="16"/>
    </row>
    <row r="32" spans="2:23" s="1" customFormat="1" ht="22.5" customHeight="1" x14ac:dyDescent="0.15">
      <c r="B32" s="128"/>
      <c r="C32" s="41" t="s">
        <v>13</v>
      </c>
      <c r="D32" s="45"/>
      <c r="E32" s="39">
        <v>24</v>
      </c>
      <c r="F32" s="36">
        <v>33.333333333333329</v>
      </c>
      <c r="G32" s="28">
        <v>25</v>
      </c>
      <c r="H32" s="28">
        <v>16.666666666666664</v>
      </c>
      <c r="I32" s="28">
        <v>25</v>
      </c>
      <c r="J32" s="28">
        <v>12.5</v>
      </c>
      <c r="K32" s="28">
        <v>12.5</v>
      </c>
      <c r="L32" s="28">
        <v>8.3333333333333321</v>
      </c>
      <c r="M32" s="28">
        <v>0</v>
      </c>
      <c r="N32" s="28">
        <v>16.666666666666664</v>
      </c>
      <c r="O32" s="28">
        <v>0</v>
      </c>
      <c r="P32" s="28">
        <v>8.3333333333333321</v>
      </c>
      <c r="Q32" s="28">
        <v>41.666666666666671</v>
      </c>
      <c r="R32" s="28">
        <v>0</v>
      </c>
      <c r="S32" s="29">
        <v>0</v>
      </c>
      <c r="T32" s="16"/>
      <c r="U32" s="16"/>
    </row>
    <row r="33" spans="2:19" s="1" customFormat="1" ht="22.5" customHeight="1" x14ac:dyDescent="0.15">
      <c r="B33" s="129"/>
      <c r="C33" s="42" t="s">
        <v>14</v>
      </c>
      <c r="D33" s="46"/>
      <c r="E33" s="40">
        <v>39</v>
      </c>
      <c r="F33" s="37">
        <v>28.205128205128204</v>
      </c>
      <c r="G33" s="48">
        <v>33.333333333333329</v>
      </c>
      <c r="H33" s="30">
        <v>23.076923076923077</v>
      </c>
      <c r="I33" s="30">
        <v>12.820512820512819</v>
      </c>
      <c r="J33" s="30">
        <v>5.1282051282051277</v>
      </c>
      <c r="K33" s="30">
        <v>10.256410256410255</v>
      </c>
      <c r="L33" s="30">
        <v>10.256410256410255</v>
      </c>
      <c r="M33" s="30">
        <v>2.5641025641025639</v>
      </c>
      <c r="N33" s="30">
        <v>20.512820512820511</v>
      </c>
      <c r="O33" s="30">
        <v>5.1282051282051277</v>
      </c>
      <c r="P33" s="50">
        <v>43.589743589743591</v>
      </c>
      <c r="Q33" s="30">
        <v>35.897435897435898</v>
      </c>
      <c r="R33" s="30">
        <v>0</v>
      </c>
      <c r="S33" s="31">
        <v>2.5641025641025639</v>
      </c>
    </row>
    <row r="35" spans="2:19" ht="67.5" x14ac:dyDescent="0.15">
      <c r="C35" s="84"/>
      <c r="D35" s="106" t="str">
        <f>F28</f>
        <v>やりたい仕事ができているから</v>
      </c>
      <c r="E35" s="106" t="str">
        <f t="shared" ref="E35:K35" si="0">G28</f>
        <v>仕事にやりがいが持てているから</v>
      </c>
      <c r="F35" s="106" t="str">
        <f t="shared" si="0"/>
        <v>責任のある仕事ができているから</v>
      </c>
      <c r="G35" s="106" t="str">
        <f t="shared" si="0"/>
        <v>仕事の責任が軽くなったから</v>
      </c>
      <c r="H35" s="106" t="str">
        <f t="shared" si="0"/>
        <v>上司に期待されているから</v>
      </c>
      <c r="I35" s="106" t="str">
        <f t="shared" si="0"/>
        <v>目標が達成できているから</v>
      </c>
      <c r="J35" s="106" t="str">
        <f t="shared" si="0"/>
        <v>処遇に不満がないから</v>
      </c>
      <c r="K35" s="106" t="str">
        <f t="shared" si="0"/>
        <v>昇進の可能性があるから</v>
      </c>
      <c r="L35" s="106" t="str">
        <f t="shared" ref="L35" si="1">N28</f>
        <v>体調がよいから</v>
      </c>
      <c r="M35" s="106" t="str">
        <f t="shared" ref="M35" si="2">O28</f>
        <v>将来に不安がないから</v>
      </c>
      <c r="N35" s="106" t="str">
        <f t="shared" ref="N35" si="3">P28</f>
        <v>仕事の量が適正だから</v>
      </c>
      <c r="O35" s="106" t="str">
        <f t="shared" ref="O35" si="4">Q28</f>
        <v>人間関係が良好だから</v>
      </c>
      <c r="P35" s="106" t="str">
        <f t="shared" ref="P35" si="5">R28</f>
        <v>教育訓練の機会があるから</v>
      </c>
      <c r="Q35" s="106" t="str">
        <f t="shared" ref="Q35" si="6">S28</f>
        <v>その他</v>
      </c>
      <c r="R35" s="82"/>
    </row>
    <row r="36" spans="2:19" ht="20.25" customHeight="1" x14ac:dyDescent="0.15">
      <c r="C36" s="84" t="str">
        <f>C31 &amp; "(n=" &amp; E31 &amp; ")"</f>
        <v>男性・管理職/総合職(n=46)</v>
      </c>
      <c r="D36" s="107">
        <f>F31</f>
        <v>32.608695652173914</v>
      </c>
      <c r="E36" s="107">
        <f t="shared" ref="E36:K38" si="7">G31</f>
        <v>54.347826086956516</v>
      </c>
      <c r="F36" s="107">
        <f t="shared" si="7"/>
        <v>36.95652173913043</v>
      </c>
      <c r="G36" s="107">
        <f t="shared" si="7"/>
        <v>6.5217391304347823</v>
      </c>
      <c r="H36" s="107">
        <f t="shared" si="7"/>
        <v>13.043478260869565</v>
      </c>
      <c r="I36" s="107">
        <f t="shared" si="7"/>
        <v>13.043478260869565</v>
      </c>
      <c r="J36" s="107">
        <f t="shared" si="7"/>
        <v>10.869565217391305</v>
      </c>
      <c r="K36" s="107">
        <f t="shared" si="7"/>
        <v>0</v>
      </c>
      <c r="L36" s="107">
        <f t="shared" ref="L36:L38" si="8">N31</f>
        <v>21.739130434782609</v>
      </c>
      <c r="M36" s="107">
        <f t="shared" ref="M36:M38" si="9">O31</f>
        <v>2.1739130434782608</v>
      </c>
      <c r="N36" s="107">
        <f t="shared" ref="N36:N38" si="10">P31</f>
        <v>21.739130434782609</v>
      </c>
      <c r="O36" s="107">
        <f t="shared" ref="O36:O38" si="11">Q31</f>
        <v>19.565217391304348</v>
      </c>
      <c r="P36" s="107">
        <f t="shared" ref="P36:P38" si="12">R31</f>
        <v>0</v>
      </c>
      <c r="Q36" s="107">
        <f t="shared" ref="Q36:Q38" si="13">S31</f>
        <v>2.1739130434782608</v>
      </c>
      <c r="R36" s="83"/>
    </row>
    <row r="37" spans="2:19" ht="20.25" customHeight="1" x14ac:dyDescent="0.15">
      <c r="C37" s="84" t="str">
        <f t="shared" ref="C37:C38" si="14">C32 &amp; "(n=" &amp; E32 &amp; ")"</f>
        <v>女性・管理職/総合職(n=24)</v>
      </c>
      <c r="D37" s="107">
        <f t="shared" ref="D37:D38" si="15">F32</f>
        <v>33.333333333333329</v>
      </c>
      <c r="E37" s="107">
        <f t="shared" si="7"/>
        <v>25</v>
      </c>
      <c r="F37" s="107">
        <f t="shared" si="7"/>
        <v>16.666666666666664</v>
      </c>
      <c r="G37" s="107">
        <f t="shared" si="7"/>
        <v>25</v>
      </c>
      <c r="H37" s="107">
        <f t="shared" si="7"/>
        <v>12.5</v>
      </c>
      <c r="I37" s="107">
        <f t="shared" si="7"/>
        <v>12.5</v>
      </c>
      <c r="J37" s="107">
        <f t="shared" si="7"/>
        <v>8.3333333333333321</v>
      </c>
      <c r="K37" s="107">
        <f t="shared" si="7"/>
        <v>0</v>
      </c>
      <c r="L37" s="107">
        <f t="shared" si="8"/>
        <v>16.666666666666664</v>
      </c>
      <c r="M37" s="107">
        <f t="shared" si="9"/>
        <v>0</v>
      </c>
      <c r="N37" s="107">
        <f t="shared" si="10"/>
        <v>8.3333333333333321</v>
      </c>
      <c r="O37" s="107">
        <f t="shared" si="11"/>
        <v>41.666666666666671</v>
      </c>
      <c r="P37" s="107">
        <f t="shared" si="12"/>
        <v>0</v>
      </c>
      <c r="Q37" s="107">
        <f t="shared" si="13"/>
        <v>0</v>
      </c>
      <c r="R37" s="83"/>
    </row>
    <row r="38" spans="2:19" ht="20.25" customHeight="1" x14ac:dyDescent="0.15">
      <c r="C38" s="84" t="str">
        <f t="shared" si="14"/>
        <v>女性・一般職(n=39)</v>
      </c>
      <c r="D38" s="107">
        <f t="shared" si="15"/>
        <v>28.205128205128204</v>
      </c>
      <c r="E38" s="107">
        <f t="shared" si="7"/>
        <v>33.333333333333329</v>
      </c>
      <c r="F38" s="107">
        <f t="shared" si="7"/>
        <v>23.076923076923077</v>
      </c>
      <c r="G38" s="107">
        <f t="shared" si="7"/>
        <v>12.820512820512819</v>
      </c>
      <c r="H38" s="107">
        <f t="shared" si="7"/>
        <v>5.1282051282051277</v>
      </c>
      <c r="I38" s="107">
        <f t="shared" si="7"/>
        <v>10.256410256410255</v>
      </c>
      <c r="J38" s="107">
        <f t="shared" si="7"/>
        <v>10.256410256410255</v>
      </c>
      <c r="K38" s="107">
        <f t="shared" si="7"/>
        <v>2.5641025641025639</v>
      </c>
      <c r="L38" s="107">
        <f t="shared" si="8"/>
        <v>20.512820512820511</v>
      </c>
      <c r="M38" s="107">
        <f t="shared" si="9"/>
        <v>5.1282051282051277</v>
      </c>
      <c r="N38" s="107">
        <f t="shared" si="10"/>
        <v>43.589743589743591</v>
      </c>
      <c r="O38" s="107">
        <f t="shared" si="11"/>
        <v>35.897435897435898</v>
      </c>
      <c r="P38" s="107">
        <f t="shared" si="12"/>
        <v>0</v>
      </c>
      <c r="Q38" s="107">
        <f t="shared" si="13"/>
        <v>2.5641025641025639</v>
      </c>
      <c r="R38" s="83"/>
    </row>
    <row r="39" spans="2:19" x14ac:dyDescent="0.15">
      <c r="C39" t="str">
        <f>B30 &amp; "(n=" &amp; E30 &amp; ")"</f>
        <v>全体(n=114)</v>
      </c>
      <c r="D39" s="83">
        <f>F30</f>
        <v>30.701754385964914</v>
      </c>
      <c r="E39" s="83">
        <f t="shared" ref="E39:K39" si="16">G30</f>
        <v>39.473684210526315</v>
      </c>
      <c r="F39" s="83">
        <f t="shared" si="16"/>
        <v>27.192982456140353</v>
      </c>
      <c r="G39" s="83">
        <f t="shared" si="16"/>
        <v>12.280701754385964</v>
      </c>
      <c r="H39" s="83">
        <f t="shared" si="16"/>
        <v>9.6491228070175428</v>
      </c>
      <c r="I39" s="83">
        <f t="shared" si="16"/>
        <v>11.403508771929824</v>
      </c>
      <c r="J39" s="83">
        <f t="shared" si="16"/>
        <v>9.6491228070175428</v>
      </c>
      <c r="K39" s="83">
        <f t="shared" si="16"/>
        <v>0.8771929824561403</v>
      </c>
      <c r="L39" s="83">
        <f t="shared" ref="L39" si="17">N30</f>
        <v>21.929824561403507</v>
      </c>
      <c r="M39" s="83">
        <f t="shared" ref="M39" si="18">O30</f>
        <v>2.6315789473684208</v>
      </c>
      <c r="N39" s="83">
        <f t="shared" ref="N39" si="19">P30</f>
        <v>27.192982456140353</v>
      </c>
      <c r="O39" s="83">
        <f t="shared" ref="O39" si="20">Q30</f>
        <v>31.578947368421051</v>
      </c>
      <c r="P39" s="83">
        <f t="shared" ref="P39" si="21">R30</f>
        <v>0</v>
      </c>
      <c r="Q39" s="83">
        <f t="shared" ref="Q39" si="22">S30</f>
        <v>2.6315789473684208</v>
      </c>
      <c r="R39" s="83"/>
    </row>
  </sheetData>
  <mergeCells count="2">
    <mergeCell ref="B30:D30"/>
    <mergeCell ref="B31:B33"/>
  </mergeCells>
  <phoneticPr fontId="5"/>
  <conditionalFormatting sqref="C31:C32 F28:S28">
    <cfRule type="cellIs" dxfId="61" priority="3" stopIfTrue="1" operator="equal">
      <formula>"."</formula>
    </cfRule>
  </conditionalFormatting>
  <conditionalFormatting sqref="T28">
    <cfRule type="cellIs" dxfId="60" priority="2" stopIfTrue="1" operator="equal">
      <formula>"."</formula>
    </cfRule>
  </conditionalFormatting>
  <conditionalFormatting sqref="U28">
    <cfRule type="cellIs" dxfId="59"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W40"/>
  <sheetViews>
    <sheetView showGridLines="0" topLeftCell="A36" zoomScale="80" zoomScaleNormal="80" workbookViewId="0">
      <selection activeCell="X38" sqref="X38"/>
    </sheetView>
  </sheetViews>
  <sheetFormatPr defaultColWidth="5.25" defaultRowHeight="13.5" x14ac:dyDescent="0.15"/>
  <cols>
    <col min="1" max="2" width="7" customWidth="1"/>
    <col min="3" max="3" width="12.5" customWidth="1"/>
    <col min="4" max="17" width="8.125" customWidth="1"/>
    <col min="18" max="19" width="6.75" customWidth="1"/>
    <col min="20" max="21" width="5.25" customWidth="1"/>
    <col min="22" max="22" width="3.375" customWidth="1"/>
    <col min="23" max="23" width="7" customWidth="1"/>
    <col min="24" max="24" width="25.625" customWidth="1"/>
    <col min="25" max="25" width="5.375" customWidth="1"/>
  </cols>
  <sheetData>
    <row r="1" spans="2:23" s="1" customFormat="1" ht="21.75" customHeight="1" x14ac:dyDescent="0.15">
      <c r="B1" s="15"/>
      <c r="C1" s="16"/>
      <c r="D1" s="2"/>
      <c r="E1" s="13"/>
      <c r="F1" s="4"/>
      <c r="G1" s="4"/>
      <c r="H1" s="4"/>
      <c r="I1" s="4"/>
      <c r="J1" s="4"/>
      <c r="K1" s="4"/>
      <c r="L1" s="4"/>
      <c r="M1" s="4"/>
      <c r="N1" s="4"/>
      <c r="O1" s="4"/>
      <c r="P1" s="4"/>
      <c r="Q1" s="4"/>
      <c r="R1" s="4"/>
      <c r="S1" s="4"/>
    </row>
    <row r="2" spans="2:23" s="1" customFormat="1" ht="15" customHeight="1" x14ac:dyDescent="0.15">
      <c r="B2" s="15"/>
      <c r="C2" s="16"/>
      <c r="D2" s="2"/>
      <c r="E2" s="13"/>
      <c r="F2" s="4"/>
      <c r="G2" s="4"/>
      <c r="H2" s="4"/>
      <c r="I2" s="4"/>
      <c r="J2" s="4"/>
      <c r="K2" s="4"/>
      <c r="L2" s="4"/>
      <c r="M2" s="4"/>
      <c r="N2" s="4"/>
      <c r="O2" s="4"/>
      <c r="P2" s="4"/>
      <c r="Q2" s="4"/>
      <c r="R2" s="4"/>
      <c r="S2" s="4"/>
    </row>
    <row r="3" spans="2:23" s="1" customFormat="1" ht="15" customHeight="1" x14ac:dyDescent="0.15">
      <c r="B3" s="15"/>
      <c r="C3" s="16"/>
      <c r="D3" s="2"/>
      <c r="E3" s="13"/>
      <c r="F3" s="4"/>
      <c r="G3" s="4"/>
      <c r="H3" s="4"/>
      <c r="I3" s="4"/>
      <c r="J3" s="4"/>
      <c r="K3" s="4"/>
      <c r="L3" s="4"/>
      <c r="M3" s="4"/>
      <c r="N3" s="4"/>
      <c r="O3" s="4"/>
      <c r="P3" s="4"/>
      <c r="Q3" s="4"/>
      <c r="R3" s="4"/>
      <c r="S3" s="4"/>
    </row>
    <row r="4" spans="2:23" s="1" customFormat="1" ht="15" customHeight="1" x14ac:dyDescent="0.15">
      <c r="B4" s="15"/>
      <c r="C4" s="16"/>
      <c r="D4" s="2"/>
      <c r="E4" s="13"/>
      <c r="F4" s="4"/>
      <c r="G4" s="4"/>
      <c r="H4" s="4"/>
      <c r="I4" s="4"/>
      <c r="J4" s="4"/>
      <c r="K4" s="4"/>
      <c r="L4" s="4"/>
      <c r="M4" s="4"/>
      <c r="N4" s="4"/>
      <c r="O4" s="4"/>
      <c r="P4" s="4"/>
      <c r="Q4" s="4"/>
      <c r="R4" s="4"/>
      <c r="S4" s="4"/>
    </row>
    <row r="5" spans="2:23" s="1" customFormat="1" ht="15" customHeight="1" x14ac:dyDescent="0.15">
      <c r="B5" s="15"/>
      <c r="C5" s="16"/>
      <c r="D5" s="2"/>
      <c r="E5" s="13"/>
      <c r="F5" s="4"/>
      <c r="G5" s="4"/>
      <c r="H5" s="4"/>
      <c r="I5" s="4"/>
      <c r="J5" s="4"/>
      <c r="K5" s="4"/>
      <c r="L5" s="4"/>
      <c r="M5" s="4"/>
      <c r="N5" s="4"/>
      <c r="O5" s="4"/>
      <c r="P5" s="4"/>
      <c r="Q5" s="4"/>
      <c r="R5" s="4"/>
      <c r="S5" s="4"/>
    </row>
    <row r="6" spans="2:23" s="1" customFormat="1" ht="15" customHeight="1" x14ac:dyDescent="0.15">
      <c r="B6" s="15"/>
      <c r="C6" s="16"/>
      <c r="D6" s="2"/>
      <c r="E6" s="13"/>
      <c r="F6" s="4"/>
      <c r="G6" s="4"/>
      <c r="H6" s="4"/>
      <c r="I6" s="4"/>
      <c r="J6" s="4"/>
      <c r="K6" s="4"/>
      <c r="L6" s="4"/>
      <c r="M6" s="4"/>
      <c r="N6" s="4"/>
      <c r="O6" s="4"/>
      <c r="P6" s="4"/>
      <c r="Q6" s="4"/>
      <c r="R6" s="4"/>
      <c r="S6" s="4"/>
    </row>
    <row r="7" spans="2:23" s="1" customFormat="1" ht="15" customHeight="1" x14ac:dyDescent="0.15">
      <c r="B7" s="15"/>
      <c r="C7" s="16"/>
      <c r="D7" s="2"/>
      <c r="E7" s="13"/>
      <c r="F7" s="4"/>
      <c r="G7" s="4"/>
      <c r="H7" s="4"/>
      <c r="I7" s="4"/>
      <c r="J7" s="4"/>
      <c r="K7" s="4"/>
      <c r="L7" s="4"/>
      <c r="M7" s="4"/>
      <c r="N7" s="4"/>
      <c r="O7" s="4"/>
      <c r="P7" s="4"/>
      <c r="Q7" s="4"/>
      <c r="R7" s="4"/>
      <c r="S7" s="4"/>
    </row>
    <row r="8" spans="2:23" s="1" customFormat="1" ht="15" hidden="1" customHeight="1" x14ac:dyDescent="0.15">
      <c r="B8" s="15"/>
      <c r="C8" s="16"/>
      <c r="D8" s="2"/>
      <c r="E8" s="13"/>
      <c r="F8" s="4"/>
      <c r="G8" s="4"/>
      <c r="H8" s="4"/>
      <c r="I8" s="4"/>
      <c r="J8" s="4"/>
      <c r="K8" s="4"/>
      <c r="L8" s="4"/>
      <c r="M8" s="4"/>
      <c r="N8" s="4"/>
      <c r="O8" s="4"/>
      <c r="P8" s="4"/>
      <c r="Q8" s="4"/>
      <c r="R8" s="4"/>
      <c r="S8" s="4"/>
    </row>
    <row r="9" spans="2:23" s="1" customFormat="1" ht="15" hidden="1" customHeight="1" x14ac:dyDescent="0.15">
      <c r="B9" s="15"/>
      <c r="C9" s="16"/>
      <c r="D9" s="2"/>
      <c r="E9" s="13"/>
      <c r="F9" s="4"/>
      <c r="G9" s="4"/>
      <c r="H9" s="4"/>
      <c r="I9" s="4"/>
      <c r="J9" s="4"/>
      <c r="K9" s="4"/>
      <c r="L9" s="4"/>
      <c r="M9" s="4"/>
      <c r="N9" s="4"/>
      <c r="O9" s="4"/>
      <c r="P9" s="4"/>
      <c r="Q9" s="4"/>
      <c r="R9" s="4"/>
      <c r="S9" s="4"/>
      <c r="V9" s="4"/>
      <c r="W9" s="4"/>
    </row>
    <row r="10" spans="2:23" s="1" customFormat="1" ht="15" hidden="1" customHeight="1" x14ac:dyDescent="0.15">
      <c r="B10" s="15"/>
      <c r="C10" s="16"/>
      <c r="D10" s="2"/>
      <c r="E10" s="13"/>
      <c r="F10" s="4"/>
      <c r="G10" s="4"/>
      <c r="H10" s="4"/>
      <c r="I10" s="4"/>
      <c r="J10" s="4"/>
      <c r="K10" s="4"/>
      <c r="L10" s="4"/>
      <c r="M10" s="4"/>
      <c r="N10" s="4"/>
      <c r="O10" s="4"/>
      <c r="P10" s="4"/>
      <c r="Q10" s="4"/>
      <c r="R10" s="4"/>
      <c r="S10" s="4"/>
      <c r="V10" s="3"/>
      <c r="W10" s="3"/>
    </row>
    <row r="11" spans="2:23" s="1" customFormat="1" ht="15" hidden="1" customHeight="1" x14ac:dyDescent="0.15">
      <c r="B11" s="15"/>
      <c r="C11" s="16"/>
      <c r="D11" s="2"/>
      <c r="E11" s="13"/>
      <c r="F11" s="4"/>
      <c r="G11" s="4"/>
      <c r="H11" s="4"/>
      <c r="I11" s="4"/>
      <c r="J11" s="4"/>
      <c r="K11" s="4"/>
      <c r="L11" s="4"/>
      <c r="M11" s="4"/>
      <c r="N11" s="4"/>
      <c r="O11" s="4"/>
      <c r="P11" s="4"/>
      <c r="Q11" s="4"/>
      <c r="R11" s="4"/>
      <c r="S11" s="4"/>
      <c r="V11" s="6"/>
    </row>
    <row r="12" spans="2:23" s="1" customFormat="1" ht="15" hidden="1" customHeight="1" x14ac:dyDescent="0.15">
      <c r="B12" s="15"/>
      <c r="C12" s="16"/>
      <c r="D12" s="2"/>
      <c r="E12" s="13"/>
      <c r="F12" s="4"/>
      <c r="G12" s="4"/>
      <c r="H12" s="4"/>
      <c r="I12" s="4"/>
      <c r="J12" s="4"/>
      <c r="K12" s="4"/>
      <c r="L12" s="4"/>
      <c r="M12" s="4"/>
      <c r="N12" s="4"/>
      <c r="O12" s="4"/>
      <c r="P12" s="4"/>
      <c r="Q12" s="4"/>
      <c r="R12" s="4"/>
      <c r="S12" s="4"/>
      <c r="V12" s="6"/>
    </row>
    <row r="13" spans="2:23" s="1" customFormat="1" ht="15" hidden="1" customHeight="1" x14ac:dyDescent="0.15">
      <c r="B13" s="15"/>
      <c r="C13" s="16"/>
      <c r="D13" s="2"/>
      <c r="E13" s="13"/>
      <c r="F13" s="4"/>
      <c r="G13" s="4"/>
      <c r="H13" s="4"/>
      <c r="I13" s="4"/>
      <c r="J13" s="4"/>
      <c r="K13" s="4"/>
      <c r="L13" s="4"/>
      <c r="M13" s="4"/>
      <c r="N13" s="4"/>
      <c r="O13" s="4"/>
      <c r="P13" s="4"/>
      <c r="Q13" s="4"/>
      <c r="R13" s="4"/>
      <c r="S13" s="4"/>
      <c r="V13" s="6"/>
    </row>
    <row r="14" spans="2:23" s="1" customFormat="1" ht="15" customHeight="1" x14ac:dyDescent="0.15">
      <c r="B14" s="15"/>
      <c r="C14" s="16"/>
      <c r="D14" s="2"/>
      <c r="E14" s="13"/>
      <c r="F14" s="4"/>
      <c r="G14" s="4"/>
      <c r="H14" s="4"/>
      <c r="I14" s="4"/>
      <c r="J14" s="4"/>
      <c r="K14" s="4"/>
      <c r="L14" s="4"/>
      <c r="M14" s="4"/>
      <c r="N14" s="4"/>
      <c r="O14" s="4"/>
      <c r="P14" s="4"/>
      <c r="Q14" s="4"/>
      <c r="R14" s="4"/>
      <c r="S14" s="4"/>
    </row>
    <row r="15" spans="2:23" s="1" customFormat="1" ht="15" customHeight="1" x14ac:dyDescent="0.15">
      <c r="B15" s="15"/>
      <c r="C15" s="16"/>
      <c r="D15" s="2"/>
      <c r="E15" s="13"/>
      <c r="F15" s="4"/>
      <c r="G15" s="4"/>
      <c r="H15" s="4"/>
      <c r="I15" s="4"/>
      <c r="J15" s="4"/>
      <c r="K15" s="4"/>
      <c r="L15" s="4"/>
      <c r="M15" s="4"/>
      <c r="N15" s="4"/>
      <c r="O15" s="4"/>
      <c r="P15" s="4"/>
      <c r="Q15" s="4"/>
      <c r="R15" s="4"/>
      <c r="S15" s="4"/>
    </row>
    <row r="16" spans="2:23" s="1" customFormat="1" ht="15" customHeight="1" x14ac:dyDescent="0.15">
      <c r="B16" s="15"/>
      <c r="C16" s="16"/>
      <c r="D16" s="2"/>
      <c r="E16" s="13"/>
      <c r="F16" s="4"/>
      <c r="G16" s="4"/>
      <c r="H16" s="4"/>
      <c r="I16" s="4"/>
      <c r="J16" s="4"/>
      <c r="K16" s="4"/>
      <c r="L16" s="4"/>
      <c r="M16" s="4"/>
      <c r="N16" s="4"/>
      <c r="O16" s="4"/>
      <c r="P16" s="4"/>
      <c r="Q16" s="4"/>
      <c r="R16" s="4"/>
      <c r="S16" s="4"/>
    </row>
    <row r="17" spans="2:23" s="1" customFormat="1" ht="15" customHeight="1" x14ac:dyDescent="0.15">
      <c r="B17" s="15"/>
      <c r="C17" s="16"/>
      <c r="D17" s="2"/>
      <c r="E17" s="13"/>
      <c r="F17" s="4"/>
      <c r="G17" s="4"/>
      <c r="H17" s="4"/>
      <c r="I17" s="4"/>
      <c r="J17" s="4"/>
      <c r="K17" s="4"/>
      <c r="L17" s="4"/>
      <c r="M17" s="4"/>
      <c r="N17" s="4"/>
      <c r="O17" s="4"/>
      <c r="P17" s="4"/>
      <c r="Q17" s="4"/>
      <c r="R17" s="4"/>
      <c r="S17" s="4"/>
    </row>
    <row r="18" spans="2:23" s="1" customFormat="1" ht="15" customHeight="1" x14ac:dyDescent="0.15">
      <c r="B18" s="15"/>
      <c r="C18" s="16"/>
      <c r="D18" s="2"/>
      <c r="E18" s="13"/>
      <c r="F18" s="4"/>
      <c r="G18" s="4"/>
      <c r="H18" s="4"/>
      <c r="I18" s="4"/>
      <c r="J18" s="4"/>
      <c r="K18" s="4"/>
      <c r="L18" s="4"/>
      <c r="M18" s="4"/>
      <c r="N18" s="4"/>
      <c r="O18" s="4"/>
      <c r="P18" s="4"/>
      <c r="Q18" s="4"/>
      <c r="R18" s="4"/>
      <c r="S18" s="4"/>
    </row>
    <row r="19" spans="2:23" s="1" customFormat="1" ht="15" customHeight="1" x14ac:dyDescent="0.15">
      <c r="B19" s="15"/>
      <c r="C19" s="16"/>
      <c r="D19" s="2"/>
      <c r="E19" s="13"/>
      <c r="F19" s="4"/>
      <c r="G19" s="4"/>
      <c r="H19" s="4"/>
      <c r="I19" s="4"/>
      <c r="J19" s="4"/>
      <c r="K19" s="4"/>
      <c r="L19" s="4"/>
      <c r="M19" s="4"/>
      <c r="N19" s="4"/>
      <c r="O19" s="4"/>
      <c r="P19" s="4"/>
      <c r="Q19" s="4"/>
      <c r="R19" s="4"/>
      <c r="S19" s="4"/>
    </row>
    <row r="20" spans="2:23" s="1" customFormat="1" ht="15" customHeight="1" x14ac:dyDescent="0.15">
      <c r="B20" s="15"/>
      <c r="C20" s="16"/>
      <c r="D20" s="2"/>
      <c r="E20" s="13"/>
      <c r="F20" s="4"/>
      <c r="G20" s="4"/>
      <c r="H20" s="4"/>
      <c r="I20" s="4"/>
      <c r="J20" s="4"/>
      <c r="K20" s="4"/>
      <c r="L20" s="4"/>
      <c r="M20" s="4"/>
      <c r="N20" s="4"/>
      <c r="O20" s="4"/>
      <c r="P20" s="4"/>
      <c r="Q20" s="4"/>
      <c r="R20" s="4"/>
      <c r="S20" s="4"/>
    </row>
    <row r="21" spans="2:23" s="1" customFormat="1" ht="15" customHeight="1" x14ac:dyDescent="0.15">
      <c r="B21" s="15"/>
      <c r="C21" s="16"/>
      <c r="D21" s="2"/>
      <c r="E21" s="13"/>
      <c r="F21" s="4"/>
      <c r="G21" s="4"/>
      <c r="H21" s="4"/>
      <c r="I21" s="4"/>
      <c r="J21" s="4"/>
      <c r="K21" s="4"/>
      <c r="L21" s="4"/>
      <c r="M21" s="4"/>
      <c r="N21" s="4"/>
      <c r="O21" s="4"/>
      <c r="P21" s="4"/>
      <c r="Q21" s="4"/>
      <c r="R21" s="4"/>
      <c r="S21" s="4"/>
    </row>
    <row r="22" spans="2:23" s="1" customFormat="1" ht="15" customHeight="1" x14ac:dyDescent="0.15">
      <c r="B22" s="15"/>
      <c r="C22" s="16"/>
      <c r="D22" s="2"/>
      <c r="E22" s="13"/>
      <c r="F22" s="4"/>
      <c r="G22" s="4"/>
      <c r="H22" s="4"/>
      <c r="I22" s="4"/>
      <c r="J22" s="4"/>
      <c r="K22" s="4"/>
      <c r="L22" s="4"/>
      <c r="M22" s="4"/>
      <c r="N22" s="4"/>
      <c r="O22" s="4"/>
      <c r="P22" s="4"/>
      <c r="Q22" s="4"/>
      <c r="R22" s="4"/>
      <c r="S22" s="4"/>
    </row>
    <row r="23" spans="2:23" s="1" customFormat="1" ht="15" customHeight="1" x14ac:dyDescent="0.15">
      <c r="B23" s="15"/>
      <c r="C23" s="16"/>
      <c r="D23" s="2"/>
      <c r="E23" s="13"/>
      <c r="F23" s="4"/>
      <c r="G23" s="4"/>
      <c r="H23" s="4"/>
      <c r="I23" s="4"/>
      <c r="J23" s="4"/>
      <c r="K23" s="4"/>
      <c r="L23" s="4"/>
      <c r="M23" s="4"/>
      <c r="N23" s="4"/>
      <c r="O23" s="4"/>
      <c r="P23" s="4"/>
      <c r="Q23" s="4"/>
      <c r="R23" s="4"/>
      <c r="S23" s="4"/>
    </row>
    <row r="24" spans="2:23" s="1" customFormat="1" ht="15" customHeight="1" x14ac:dyDescent="0.15">
      <c r="B24" s="15"/>
      <c r="C24" s="16"/>
      <c r="D24" s="2"/>
      <c r="E24" s="13"/>
      <c r="F24" s="4"/>
      <c r="G24" s="4"/>
      <c r="H24" s="4"/>
      <c r="I24" s="4"/>
      <c r="J24" s="4"/>
      <c r="K24" s="4"/>
      <c r="L24" s="4"/>
      <c r="M24" s="4"/>
      <c r="N24" s="4"/>
      <c r="O24" s="4"/>
      <c r="P24" s="4"/>
      <c r="Q24" s="4"/>
      <c r="R24" s="4"/>
      <c r="S24" s="4"/>
    </row>
    <row r="25" spans="2:23" s="1" customFormat="1" ht="15" customHeight="1" x14ac:dyDescent="0.15">
      <c r="B25" s="15"/>
      <c r="C25" s="16"/>
      <c r="D25" s="2"/>
      <c r="E25" s="13"/>
      <c r="F25" s="4"/>
      <c r="G25" s="4"/>
      <c r="H25" s="4"/>
      <c r="I25" s="4"/>
      <c r="J25" s="4"/>
      <c r="K25" s="4"/>
      <c r="L25" s="4"/>
      <c r="M25" s="4"/>
      <c r="N25" s="4"/>
      <c r="O25" s="4"/>
      <c r="P25" s="4"/>
      <c r="Q25" s="4"/>
      <c r="R25" s="4"/>
      <c r="S25" s="4"/>
    </row>
    <row r="26" spans="2:23" s="1" customFormat="1" ht="15" customHeight="1" x14ac:dyDescent="0.15">
      <c r="B26" s="15"/>
      <c r="C26" s="16"/>
      <c r="D26" s="2"/>
      <c r="E26" s="13"/>
      <c r="F26" s="4"/>
      <c r="G26" s="4"/>
      <c r="H26" s="4"/>
      <c r="I26" s="4"/>
      <c r="J26" s="4"/>
      <c r="K26" s="4"/>
      <c r="L26" s="4"/>
      <c r="M26" s="4"/>
      <c r="N26" s="4"/>
      <c r="O26" s="4"/>
      <c r="P26" s="4"/>
      <c r="Q26" s="4"/>
      <c r="R26" s="4"/>
      <c r="S26" s="4"/>
    </row>
    <row r="27" spans="2:23" s="1" customFormat="1" ht="15" customHeight="1" x14ac:dyDescent="0.15">
      <c r="B27" s="20"/>
      <c r="C27" s="20"/>
      <c r="D27" s="47"/>
      <c r="E27" s="34"/>
      <c r="F27" s="10"/>
      <c r="G27" s="10"/>
      <c r="H27" s="10"/>
      <c r="I27" s="10"/>
      <c r="J27" s="10"/>
      <c r="K27" s="10"/>
      <c r="L27" s="10"/>
      <c r="M27" s="10"/>
      <c r="N27" s="10"/>
      <c r="O27" s="10"/>
      <c r="P27" s="10"/>
      <c r="Q27" s="10"/>
      <c r="R27" s="10"/>
      <c r="S27" s="10"/>
    </row>
    <row r="28" spans="2:23" s="4" customFormat="1" ht="129.94999999999999" customHeight="1" x14ac:dyDescent="0.15">
      <c r="B28" s="20"/>
      <c r="C28" s="20"/>
      <c r="D28" s="47"/>
      <c r="E28" s="21"/>
      <c r="F28" s="22" t="s">
        <v>215</v>
      </c>
      <c r="G28" s="23" t="s">
        <v>322</v>
      </c>
      <c r="H28" s="23" t="s">
        <v>216</v>
      </c>
      <c r="I28" s="23" t="s">
        <v>217</v>
      </c>
      <c r="J28" s="23" t="s">
        <v>218</v>
      </c>
      <c r="K28" s="23" t="s">
        <v>219</v>
      </c>
      <c r="L28" s="23" t="s">
        <v>321</v>
      </c>
      <c r="M28" s="23" t="s">
        <v>220</v>
      </c>
      <c r="N28" s="23" t="s">
        <v>221</v>
      </c>
      <c r="O28" s="23" t="s">
        <v>222</v>
      </c>
      <c r="P28" s="23" t="s">
        <v>223</v>
      </c>
      <c r="Q28" s="23" t="s">
        <v>224</v>
      </c>
      <c r="R28" s="23" t="s">
        <v>225</v>
      </c>
      <c r="S28" s="24" t="s">
        <v>392</v>
      </c>
      <c r="T28" s="17"/>
      <c r="U28" s="17"/>
      <c r="V28" s="1"/>
      <c r="W28" s="1"/>
    </row>
    <row r="29" spans="2:23" s="3" customFormat="1" ht="20.100000000000001" customHeight="1" x14ac:dyDescent="0.15">
      <c r="B29" s="20"/>
      <c r="C29" s="20"/>
      <c r="D29" s="47"/>
      <c r="E29" s="11" t="s">
        <v>0</v>
      </c>
      <c r="F29" s="25"/>
      <c r="G29" s="26"/>
      <c r="H29" s="26"/>
      <c r="I29" s="26"/>
      <c r="J29" s="26"/>
      <c r="K29" s="26"/>
      <c r="L29" s="26"/>
      <c r="M29" s="26"/>
      <c r="N29" s="26"/>
      <c r="O29" s="26"/>
      <c r="P29" s="26"/>
      <c r="Q29" s="26"/>
      <c r="R29" s="26"/>
      <c r="S29" s="27"/>
      <c r="V29" s="1"/>
      <c r="W29" s="1"/>
    </row>
    <row r="30" spans="2:23" s="1" customFormat="1" ht="22.5" customHeight="1" x14ac:dyDescent="0.15">
      <c r="B30" s="125" t="s">
        <v>10</v>
      </c>
      <c r="C30" s="126"/>
      <c r="D30" s="126"/>
      <c r="E30" s="38">
        <v>309</v>
      </c>
      <c r="F30" s="35">
        <v>14.239482200647249</v>
      </c>
      <c r="G30" s="32">
        <v>26.21359223300971</v>
      </c>
      <c r="H30" s="32">
        <v>15.210355987055015</v>
      </c>
      <c r="I30" s="32">
        <v>8.090614886731391</v>
      </c>
      <c r="J30" s="32">
        <v>6.4724919093851128</v>
      </c>
      <c r="K30" s="32">
        <v>3.5598705501618122</v>
      </c>
      <c r="L30" s="32">
        <v>36.245954692556637</v>
      </c>
      <c r="M30" s="32">
        <v>17.79935275080906</v>
      </c>
      <c r="N30" s="32">
        <v>10.032362459546926</v>
      </c>
      <c r="O30" s="32">
        <v>17.79935275080906</v>
      </c>
      <c r="P30" s="32">
        <v>15.210355987055015</v>
      </c>
      <c r="Q30" s="32">
        <v>10.355987055016183</v>
      </c>
      <c r="R30" s="32">
        <v>5.1779935275080913</v>
      </c>
      <c r="S30" s="33">
        <v>7.7669902912621351</v>
      </c>
      <c r="T30" s="16"/>
      <c r="U30" s="16"/>
    </row>
    <row r="31" spans="2:23" s="1" customFormat="1" ht="22.5" customHeight="1" x14ac:dyDescent="0.15">
      <c r="B31" s="127" t="s">
        <v>11</v>
      </c>
      <c r="C31" s="43" t="s">
        <v>393</v>
      </c>
      <c r="D31" s="44"/>
      <c r="E31" s="39">
        <v>134</v>
      </c>
      <c r="F31" s="36">
        <v>14.925373134328357</v>
      </c>
      <c r="G31" s="28">
        <v>28.35820895522388</v>
      </c>
      <c r="H31" s="60">
        <v>21.641791044776117</v>
      </c>
      <c r="I31" s="57">
        <v>2.9850746268656714</v>
      </c>
      <c r="J31" s="28">
        <v>8.9552238805970141</v>
      </c>
      <c r="K31" s="28">
        <v>2.9850746268656714</v>
      </c>
      <c r="L31" s="60">
        <v>42.537313432835823</v>
      </c>
      <c r="M31" s="28">
        <v>20.149253731343283</v>
      </c>
      <c r="N31" s="28">
        <v>5.9701492537313428</v>
      </c>
      <c r="O31" s="57">
        <v>12.686567164179104</v>
      </c>
      <c r="P31" s="28">
        <v>13.432835820895523</v>
      </c>
      <c r="Q31" s="28">
        <v>6.7164179104477615</v>
      </c>
      <c r="R31" s="28">
        <v>5.9701492537313428</v>
      </c>
      <c r="S31" s="29">
        <v>5.2238805970149249</v>
      </c>
      <c r="T31" s="16"/>
      <c r="U31" s="16"/>
    </row>
    <row r="32" spans="2:23" s="1" customFormat="1" ht="22.5" customHeight="1" x14ac:dyDescent="0.15">
      <c r="B32" s="128"/>
      <c r="C32" s="41" t="s">
        <v>394</v>
      </c>
      <c r="D32" s="45"/>
      <c r="E32" s="39">
        <v>58</v>
      </c>
      <c r="F32" s="51">
        <v>20.689655172413794</v>
      </c>
      <c r="G32" s="28">
        <v>27.586206896551722</v>
      </c>
      <c r="H32" s="28">
        <v>15.517241379310345</v>
      </c>
      <c r="I32" s="28">
        <v>6.8965517241379306</v>
      </c>
      <c r="J32" s="28">
        <v>5.1724137931034484</v>
      </c>
      <c r="K32" s="60">
        <v>8.6206896551724146</v>
      </c>
      <c r="L32" s="57">
        <v>27.586206896551722</v>
      </c>
      <c r="M32" s="28">
        <v>15.517241379310345</v>
      </c>
      <c r="N32" s="60">
        <v>17.241379310344829</v>
      </c>
      <c r="O32" s="28">
        <v>22.413793103448278</v>
      </c>
      <c r="P32" s="60">
        <v>24.137931034482758</v>
      </c>
      <c r="Q32" s="28">
        <v>12.068965517241379</v>
      </c>
      <c r="R32" s="28">
        <v>6.8965517241379306</v>
      </c>
      <c r="S32" s="29">
        <v>10.344827586206897</v>
      </c>
      <c r="T32" s="16"/>
      <c r="U32" s="16"/>
    </row>
    <row r="33" spans="2:19" s="1" customFormat="1" ht="22.5" customHeight="1" x14ac:dyDescent="0.15">
      <c r="B33" s="129"/>
      <c r="C33" s="42" t="s">
        <v>395</v>
      </c>
      <c r="D33" s="46"/>
      <c r="E33" s="40">
        <v>99</v>
      </c>
      <c r="F33" s="37">
        <v>11.111111111111111</v>
      </c>
      <c r="G33" s="48">
        <v>20.202020202020201</v>
      </c>
      <c r="H33" s="48">
        <v>8.0808080808080813</v>
      </c>
      <c r="I33" s="56">
        <v>16.161616161616163</v>
      </c>
      <c r="J33" s="30">
        <v>5.0505050505050502</v>
      </c>
      <c r="K33" s="30">
        <v>2.0202020202020203</v>
      </c>
      <c r="L33" s="30">
        <v>32.323232323232325</v>
      </c>
      <c r="M33" s="30">
        <v>15.151515151515152</v>
      </c>
      <c r="N33" s="30">
        <v>9.0909090909090917</v>
      </c>
      <c r="O33" s="56">
        <v>24.242424242424242</v>
      </c>
      <c r="P33" s="30">
        <v>15.151515151515152</v>
      </c>
      <c r="Q33" s="56">
        <v>16.161616161616163</v>
      </c>
      <c r="R33" s="30">
        <v>4.0404040404040407</v>
      </c>
      <c r="S33" s="31">
        <v>9.0909090909090917</v>
      </c>
    </row>
    <row r="34" spans="2:19" x14ac:dyDescent="0.15">
      <c r="F34" s="83">
        <f>F31-F32</f>
        <v>-5.7642820380854367</v>
      </c>
      <c r="G34" s="83">
        <f t="shared" ref="G34:S34" si="0">G31-G32</f>
        <v>0.77200205867215743</v>
      </c>
      <c r="H34" s="83">
        <f t="shared" si="0"/>
        <v>6.1245496654657714</v>
      </c>
      <c r="I34" s="83">
        <f t="shared" si="0"/>
        <v>-3.9114770972722592</v>
      </c>
      <c r="J34" s="83">
        <f t="shared" si="0"/>
        <v>3.7828100874935657</v>
      </c>
      <c r="K34" s="83">
        <f t="shared" si="0"/>
        <v>-5.6356150283067432</v>
      </c>
      <c r="L34" s="83">
        <f t="shared" si="0"/>
        <v>14.951106536284101</v>
      </c>
      <c r="M34" s="83">
        <f t="shared" si="0"/>
        <v>4.6320123520329375</v>
      </c>
      <c r="N34" s="83">
        <f t="shared" si="0"/>
        <v>-11.271230056613486</v>
      </c>
      <c r="O34" s="83">
        <f t="shared" si="0"/>
        <v>-9.7272259392691733</v>
      </c>
      <c r="P34" s="83">
        <f t="shared" si="0"/>
        <v>-10.705095213587235</v>
      </c>
      <c r="Q34" s="83">
        <f t="shared" si="0"/>
        <v>-5.3525476067936175</v>
      </c>
      <c r="R34" s="83">
        <f t="shared" si="0"/>
        <v>-0.92640247040658785</v>
      </c>
      <c r="S34" s="83">
        <f t="shared" si="0"/>
        <v>-5.1209469891919719</v>
      </c>
    </row>
    <row r="35" spans="2:19" ht="27" customHeight="1" x14ac:dyDescent="0.15">
      <c r="C35" s="130" t="s">
        <v>381</v>
      </c>
      <c r="D35" s="130"/>
      <c r="E35" s="130"/>
      <c r="F35" s="130"/>
      <c r="G35" s="130"/>
      <c r="H35" s="130"/>
      <c r="I35" s="130"/>
      <c r="J35" s="130"/>
      <c r="K35" s="130"/>
      <c r="L35" s="130"/>
      <c r="M35" s="130"/>
      <c r="N35" s="130"/>
      <c r="O35" s="130"/>
      <c r="P35" s="130"/>
      <c r="Q35" s="83"/>
      <c r="R35" s="83"/>
      <c r="S35" s="83"/>
    </row>
    <row r="36" spans="2:19" ht="66" customHeight="1" x14ac:dyDescent="0.15">
      <c r="C36" s="84"/>
      <c r="D36" s="103" t="s">
        <v>380</v>
      </c>
      <c r="E36" s="103" t="s">
        <v>368</v>
      </c>
      <c r="F36" s="103" t="s">
        <v>369</v>
      </c>
      <c r="G36" s="103" t="s">
        <v>370</v>
      </c>
      <c r="H36" s="103" t="s">
        <v>371</v>
      </c>
      <c r="I36" s="103" t="s">
        <v>372</v>
      </c>
      <c r="J36" s="103" t="s">
        <v>373</v>
      </c>
      <c r="K36" s="103" t="s">
        <v>374</v>
      </c>
      <c r="L36" s="103" t="s">
        <v>375</v>
      </c>
      <c r="M36" s="103" t="s">
        <v>376</v>
      </c>
      <c r="N36" s="103" t="s">
        <v>379</v>
      </c>
      <c r="O36" s="103" t="s">
        <v>377</v>
      </c>
      <c r="P36" s="103" t="s">
        <v>378</v>
      </c>
      <c r="Q36" s="105" t="str">
        <f t="shared" ref="Q36" si="1">S28</f>
        <v>その他</v>
      </c>
      <c r="R36" s="82"/>
    </row>
    <row r="37" spans="2:19" ht="45.75" customHeight="1" x14ac:dyDescent="0.15">
      <c r="C37" s="101" t="str">
        <f>C31</f>
        <v>男性・管理職/総合職(n=134)</v>
      </c>
      <c r="D37" s="108">
        <f t="shared" ref="D37:Q39" si="2">F31</f>
        <v>14.925373134328357</v>
      </c>
      <c r="E37" s="108">
        <f t="shared" si="2"/>
        <v>28.35820895522388</v>
      </c>
      <c r="F37" s="108">
        <f t="shared" si="2"/>
        <v>21.641791044776117</v>
      </c>
      <c r="G37" s="108">
        <f t="shared" si="2"/>
        <v>2.9850746268656714</v>
      </c>
      <c r="H37" s="108">
        <f t="shared" si="2"/>
        <v>8.9552238805970141</v>
      </c>
      <c r="I37" s="108">
        <f t="shared" si="2"/>
        <v>2.9850746268656714</v>
      </c>
      <c r="J37" s="108">
        <f t="shared" si="2"/>
        <v>42.537313432835823</v>
      </c>
      <c r="K37" s="108">
        <f t="shared" si="2"/>
        <v>20.149253731343283</v>
      </c>
      <c r="L37" s="108">
        <f t="shared" si="2"/>
        <v>5.9701492537313428</v>
      </c>
      <c r="M37" s="108">
        <f t="shared" si="2"/>
        <v>12.686567164179104</v>
      </c>
      <c r="N37" s="108">
        <f t="shared" si="2"/>
        <v>13.432835820895523</v>
      </c>
      <c r="O37" s="108">
        <f t="shared" si="2"/>
        <v>6.7164179104477615</v>
      </c>
      <c r="P37" s="108">
        <f t="shared" si="2"/>
        <v>5.9701492537313428</v>
      </c>
      <c r="Q37" s="108">
        <f t="shared" si="2"/>
        <v>5.2238805970149249</v>
      </c>
      <c r="R37" s="83"/>
    </row>
    <row r="38" spans="2:19" ht="45.75" customHeight="1" x14ac:dyDescent="0.15">
      <c r="C38" s="101" t="str">
        <f>C32</f>
        <v>女性・管理職/総合職(n=58)</v>
      </c>
      <c r="D38" s="108">
        <f t="shared" si="2"/>
        <v>20.689655172413794</v>
      </c>
      <c r="E38" s="108">
        <f t="shared" si="2"/>
        <v>27.586206896551722</v>
      </c>
      <c r="F38" s="108">
        <f t="shared" si="2"/>
        <v>15.517241379310345</v>
      </c>
      <c r="G38" s="108">
        <f t="shared" si="2"/>
        <v>6.8965517241379306</v>
      </c>
      <c r="H38" s="108">
        <f t="shared" si="2"/>
        <v>5.1724137931034484</v>
      </c>
      <c r="I38" s="108">
        <f t="shared" si="2"/>
        <v>8.6206896551724146</v>
      </c>
      <c r="J38" s="108">
        <f t="shared" si="2"/>
        <v>27.586206896551722</v>
      </c>
      <c r="K38" s="108">
        <f t="shared" si="2"/>
        <v>15.517241379310345</v>
      </c>
      <c r="L38" s="108">
        <f t="shared" si="2"/>
        <v>17.241379310344829</v>
      </c>
      <c r="M38" s="108">
        <f t="shared" si="2"/>
        <v>22.413793103448278</v>
      </c>
      <c r="N38" s="108">
        <f t="shared" si="2"/>
        <v>24.137931034482758</v>
      </c>
      <c r="O38" s="108">
        <f t="shared" si="2"/>
        <v>12.068965517241379</v>
      </c>
      <c r="P38" s="108">
        <f t="shared" si="2"/>
        <v>6.8965517241379306</v>
      </c>
      <c r="Q38" s="108">
        <f t="shared" si="2"/>
        <v>10.344827586206897</v>
      </c>
      <c r="R38" s="83"/>
    </row>
    <row r="39" spans="2:19" ht="45.75" customHeight="1" x14ac:dyDescent="0.15">
      <c r="C39" s="102" t="str">
        <f>C33</f>
        <v>女性・一般職(n=99)</v>
      </c>
      <c r="D39" s="108">
        <f t="shared" si="2"/>
        <v>11.111111111111111</v>
      </c>
      <c r="E39" s="108">
        <f t="shared" si="2"/>
        <v>20.202020202020201</v>
      </c>
      <c r="F39" s="108">
        <f t="shared" si="2"/>
        <v>8.0808080808080813</v>
      </c>
      <c r="G39" s="108">
        <f t="shared" si="2"/>
        <v>16.161616161616163</v>
      </c>
      <c r="H39" s="108">
        <f t="shared" si="2"/>
        <v>5.0505050505050502</v>
      </c>
      <c r="I39" s="108">
        <f t="shared" si="2"/>
        <v>2.0202020202020203</v>
      </c>
      <c r="J39" s="108">
        <f t="shared" si="2"/>
        <v>32.323232323232325</v>
      </c>
      <c r="K39" s="108">
        <f t="shared" si="2"/>
        <v>15.151515151515152</v>
      </c>
      <c r="L39" s="108">
        <f t="shared" si="2"/>
        <v>9.0909090909090917</v>
      </c>
      <c r="M39" s="108">
        <f t="shared" si="2"/>
        <v>24.242424242424242</v>
      </c>
      <c r="N39" s="108">
        <f t="shared" si="2"/>
        <v>15.151515151515152</v>
      </c>
      <c r="O39" s="108">
        <f t="shared" si="2"/>
        <v>16.161616161616163</v>
      </c>
      <c r="P39" s="108">
        <f t="shared" si="2"/>
        <v>4.0404040404040407</v>
      </c>
      <c r="Q39" s="108">
        <f t="shared" si="2"/>
        <v>9.0909090909090917</v>
      </c>
      <c r="R39" s="83"/>
    </row>
    <row r="40" spans="2:19" x14ac:dyDescent="0.15">
      <c r="C40" t="str">
        <f>B30 &amp; "(n=" &amp; E30 &amp; ")"</f>
        <v>全体(n=309)</v>
      </c>
      <c r="D40" s="83">
        <f>F30</f>
        <v>14.239482200647249</v>
      </c>
      <c r="E40" s="83">
        <f t="shared" ref="E40:K40" si="3">G30</f>
        <v>26.21359223300971</v>
      </c>
      <c r="F40" s="83">
        <f t="shared" si="3"/>
        <v>15.210355987055015</v>
      </c>
      <c r="G40" s="83">
        <f t="shared" si="3"/>
        <v>8.090614886731391</v>
      </c>
      <c r="H40" s="83">
        <f t="shared" si="3"/>
        <v>6.4724919093851128</v>
      </c>
      <c r="I40" s="83">
        <f t="shared" si="3"/>
        <v>3.5598705501618122</v>
      </c>
      <c r="J40" s="83">
        <f t="shared" si="3"/>
        <v>36.245954692556637</v>
      </c>
      <c r="K40" s="83">
        <f t="shared" si="3"/>
        <v>17.79935275080906</v>
      </c>
      <c r="L40" s="83">
        <f t="shared" ref="L40" si="4">N30</f>
        <v>10.032362459546926</v>
      </c>
      <c r="M40" s="83">
        <f t="shared" ref="M40" si="5">O30</f>
        <v>17.79935275080906</v>
      </c>
      <c r="N40" s="83">
        <f t="shared" ref="N40" si="6">P30</f>
        <v>15.210355987055015</v>
      </c>
      <c r="O40" s="83">
        <f t="shared" ref="O40" si="7">Q30</f>
        <v>10.355987055016183</v>
      </c>
      <c r="P40" s="83">
        <f t="shared" ref="P40" si="8">R30</f>
        <v>5.1779935275080913</v>
      </c>
      <c r="Q40" s="83">
        <f t="shared" ref="Q40" si="9">S30</f>
        <v>7.7669902912621351</v>
      </c>
      <c r="R40" s="83"/>
    </row>
  </sheetData>
  <mergeCells count="3">
    <mergeCell ref="B30:D30"/>
    <mergeCell ref="B31:B33"/>
    <mergeCell ref="C35:P35"/>
  </mergeCells>
  <phoneticPr fontId="5"/>
  <conditionalFormatting sqref="C31:C32 F28:S28">
    <cfRule type="cellIs" dxfId="58" priority="3" stopIfTrue="1" operator="equal">
      <formula>"."</formula>
    </cfRule>
  </conditionalFormatting>
  <conditionalFormatting sqref="T28">
    <cfRule type="cellIs" dxfId="57" priority="2" stopIfTrue="1" operator="equal">
      <formula>"."</formula>
    </cfRule>
  </conditionalFormatting>
  <conditionalFormatting sqref="U28">
    <cfRule type="cellIs" dxfId="5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34" zoomScaleNormal="100" workbookViewId="0">
      <selection activeCell="M39" sqref="M39"/>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226</v>
      </c>
      <c r="G28" s="23" t="s">
        <v>227</v>
      </c>
      <c r="H28" s="23" t="s">
        <v>228</v>
      </c>
      <c r="I28" s="24" t="s">
        <v>229</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10.16548463356974</v>
      </c>
      <c r="G30" s="32">
        <v>49.645390070921984</v>
      </c>
      <c r="H30" s="32">
        <v>30.969267139479907</v>
      </c>
      <c r="I30" s="33">
        <v>9.2198581560283674</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13.333333333333334</v>
      </c>
      <c r="G31" s="28">
        <v>46.111111111111114</v>
      </c>
      <c r="H31" s="28">
        <v>28.888888888888886</v>
      </c>
      <c r="I31" s="29">
        <v>11.666666666666666</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10.975609756097562</v>
      </c>
      <c r="G32" s="28">
        <v>51.219512195121951</v>
      </c>
      <c r="H32" s="28">
        <v>30.487804878048781</v>
      </c>
      <c r="I32" s="29">
        <v>7.3170731707317067</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6.5217391304347823</v>
      </c>
      <c r="G33" s="56">
        <v>56.521739130434781</v>
      </c>
      <c r="H33" s="30">
        <v>31.159420289855071</v>
      </c>
      <c r="I33" s="31">
        <v>5.7971014492753623</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十分発揮できている</v>
      </c>
      <c r="E35" s="82" t="str">
        <f t="shared" ref="E35:G35" si="1">G28</f>
        <v>やや発揮できている</v>
      </c>
      <c r="F35" s="82" t="str">
        <f t="shared" si="1"/>
        <v>あまり発揮できていない</v>
      </c>
      <c r="G35" s="82" t="str">
        <f t="shared" si="1"/>
        <v>発揮できていない</v>
      </c>
      <c r="H35" s="82" t="s">
        <v>323</v>
      </c>
      <c r="I35" s="82"/>
      <c r="J35" s="82"/>
      <c r="K35" s="82"/>
    </row>
    <row r="36" spans="2:123" ht="22.5" customHeight="1" x14ac:dyDescent="0.15">
      <c r="C36" t="str">
        <f>C31 &amp; "(n=" &amp; E31 &amp; ")"</f>
        <v>男性・管理職/総合職(n=180)</v>
      </c>
      <c r="D36" s="83">
        <f>F31</f>
        <v>13.333333333333334</v>
      </c>
      <c r="E36" s="83">
        <f t="shared" ref="E36:G38" si="2">G31</f>
        <v>46.111111111111114</v>
      </c>
      <c r="F36" s="83">
        <f t="shared" si="2"/>
        <v>28.888888888888886</v>
      </c>
      <c r="G36" s="83">
        <f t="shared" si="2"/>
        <v>11.666666666666666</v>
      </c>
      <c r="H36" s="83">
        <f>SUM(D36:G36)</f>
        <v>100.00000000000001</v>
      </c>
      <c r="I36" s="83"/>
      <c r="J36" s="83"/>
      <c r="K36" s="83"/>
    </row>
    <row r="37" spans="2:123" ht="22.5" customHeight="1" x14ac:dyDescent="0.15">
      <c r="C37" t="str">
        <f t="shared" ref="C37:C38" si="3">C32 &amp; "(n=" &amp; E32 &amp; ")"</f>
        <v>女性・管理職/総合職(n=82)</v>
      </c>
      <c r="D37" s="83">
        <f t="shared" ref="D37:D38" si="4">F32</f>
        <v>10.975609756097562</v>
      </c>
      <c r="E37" s="83">
        <f t="shared" si="2"/>
        <v>51.219512195121951</v>
      </c>
      <c r="F37" s="83">
        <f t="shared" si="2"/>
        <v>30.487804878048781</v>
      </c>
      <c r="G37" s="83">
        <f t="shared" si="2"/>
        <v>7.3170731707317067</v>
      </c>
      <c r="H37" s="83">
        <f t="shared" ref="H37:H39" si="5">SUM(D37:G37)</f>
        <v>100</v>
      </c>
      <c r="I37" s="83"/>
      <c r="J37" s="83"/>
      <c r="K37" s="83"/>
    </row>
    <row r="38" spans="2:123" ht="22.5" customHeight="1" x14ac:dyDescent="0.15">
      <c r="C38" t="str">
        <f t="shared" si="3"/>
        <v>女性・一般職(n=138)</v>
      </c>
      <c r="D38" s="83">
        <f t="shared" si="4"/>
        <v>6.5217391304347823</v>
      </c>
      <c r="E38" s="83">
        <f t="shared" si="2"/>
        <v>56.521739130434781</v>
      </c>
      <c r="F38" s="83">
        <f t="shared" si="2"/>
        <v>31.159420289855071</v>
      </c>
      <c r="G38" s="83">
        <f t="shared" si="2"/>
        <v>5.7971014492753623</v>
      </c>
      <c r="H38" s="83">
        <f t="shared" si="5"/>
        <v>99.999999999999986</v>
      </c>
      <c r="I38" s="83"/>
      <c r="J38" s="83"/>
      <c r="K38" s="83"/>
    </row>
    <row r="39" spans="2:123" ht="22.5" customHeight="1" x14ac:dyDescent="0.15">
      <c r="C39" t="str">
        <f>B30 &amp; "(n=" &amp; E30 &amp; ")"</f>
        <v>全体(n=423)</v>
      </c>
      <c r="D39" s="83">
        <f>F30</f>
        <v>10.16548463356974</v>
      </c>
      <c r="E39" s="83">
        <f t="shared" ref="E39:G39" si="6">G30</f>
        <v>49.645390070921984</v>
      </c>
      <c r="F39" s="83">
        <f t="shared" si="6"/>
        <v>30.969267139479907</v>
      </c>
      <c r="G39" s="83">
        <f t="shared" si="6"/>
        <v>9.2198581560283674</v>
      </c>
      <c r="H39" s="83">
        <f t="shared" si="5"/>
        <v>100</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55" priority="2" stopIfTrue="1" operator="equal">
      <formula>"."</formula>
    </cfRule>
  </conditionalFormatting>
  <conditionalFormatting sqref="N31:N32">
    <cfRule type="cellIs" dxfId="5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30" zoomScaleNormal="100" workbookViewId="0">
      <selection activeCell="N38" sqref="N38"/>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230</v>
      </c>
      <c r="G28" s="23" t="s">
        <v>231</v>
      </c>
      <c r="H28" s="23" t="s">
        <v>232</v>
      </c>
      <c r="I28" s="24" t="s">
        <v>233</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8.0378250591016549</v>
      </c>
      <c r="G30" s="32">
        <v>44.917257683215126</v>
      </c>
      <c r="H30" s="32">
        <v>38.534278959810877</v>
      </c>
      <c r="I30" s="33">
        <v>8.5106382978723403</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11.111111111111111</v>
      </c>
      <c r="G31" s="28">
        <v>41.111111111111107</v>
      </c>
      <c r="H31" s="28">
        <v>38.888888888888893</v>
      </c>
      <c r="I31" s="29">
        <v>8.8888888888888893</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10.975609756097562</v>
      </c>
      <c r="G32" s="28">
        <v>47.560975609756099</v>
      </c>
      <c r="H32" s="28">
        <v>34.146341463414636</v>
      </c>
      <c r="I32" s="29">
        <v>7.3170731707317067</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3.6231884057971016</v>
      </c>
      <c r="G33" s="30">
        <v>49.275362318840585</v>
      </c>
      <c r="H33" s="30">
        <v>40.579710144927539</v>
      </c>
      <c r="I33" s="31">
        <v>6.5217391304347823</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大いに感じている</v>
      </c>
      <c r="E35" s="82" t="str">
        <f t="shared" ref="E35:G35" si="1">G28</f>
        <v>やや感じている</v>
      </c>
      <c r="F35" s="82" t="str">
        <f t="shared" si="1"/>
        <v>あまり感じていない</v>
      </c>
      <c r="G35" s="82" t="str">
        <f t="shared" si="1"/>
        <v>感じていない</v>
      </c>
      <c r="H35" s="82" t="s">
        <v>323</v>
      </c>
      <c r="I35" s="82"/>
      <c r="J35" s="82"/>
      <c r="K35" s="82"/>
    </row>
    <row r="36" spans="2:123" ht="22.5" customHeight="1" x14ac:dyDescent="0.15">
      <c r="C36" t="str">
        <f>C31 &amp; "(n=" &amp; E31 &amp; ")"</f>
        <v>男性・管理職/総合職(n=180)</v>
      </c>
      <c r="D36" s="83">
        <f>F31</f>
        <v>11.111111111111111</v>
      </c>
      <c r="E36" s="83">
        <f t="shared" ref="E36:G38" si="2">G31</f>
        <v>41.111111111111107</v>
      </c>
      <c r="F36" s="83">
        <f t="shared" si="2"/>
        <v>38.888888888888893</v>
      </c>
      <c r="G36" s="83">
        <f t="shared" si="2"/>
        <v>8.8888888888888893</v>
      </c>
      <c r="H36" s="83">
        <f>SUM(D36:G36)</f>
        <v>100</v>
      </c>
      <c r="I36" s="83"/>
      <c r="J36" s="83"/>
      <c r="K36" s="83"/>
    </row>
    <row r="37" spans="2:123" ht="22.5" customHeight="1" x14ac:dyDescent="0.15">
      <c r="C37" t="str">
        <f t="shared" ref="C37:C38" si="3">C32 &amp; "(n=" &amp; E32 &amp; ")"</f>
        <v>女性・管理職/総合職(n=82)</v>
      </c>
      <c r="D37" s="83">
        <f t="shared" ref="D37:D38" si="4">F32</f>
        <v>10.975609756097562</v>
      </c>
      <c r="E37" s="83">
        <f t="shared" si="2"/>
        <v>47.560975609756099</v>
      </c>
      <c r="F37" s="83">
        <f t="shared" si="2"/>
        <v>34.146341463414636</v>
      </c>
      <c r="G37" s="83">
        <f t="shared" si="2"/>
        <v>7.3170731707317067</v>
      </c>
      <c r="H37" s="83">
        <f t="shared" ref="H37:H39" si="5">SUM(D37:G37)</f>
        <v>100</v>
      </c>
      <c r="I37" s="83"/>
      <c r="J37" s="83"/>
      <c r="K37" s="83"/>
    </row>
    <row r="38" spans="2:123" ht="22.5" customHeight="1" x14ac:dyDescent="0.15">
      <c r="C38" t="str">
        <f t="shared" si="3"/>
        <v>女性・一般職(n=138)</v>
      </c>
      <c r="D38" s="83">
        <f t="shared" si="4"/>
        <v>3.6231884057971016</v>
      </c>
      <c r="E38" s="83">
        <f t="shared" si="2"/>
        <v>49.275362318840585</v>
      </c>
      <c r="F38" s="83">
        <f t="shared" si="2"/>
        <v>40.579710144927539</v>
      </c>
      <c r="G38" s="83">
        <f t="shared" si="2"/>
        <v>6.5217391304347823</v>
      </c>
      <c r="H38" s="83">
        <f t="shared" si="5"/>
        <v>100</v>
      </c>
      <c r="I38" s="83"/>
      <c r="J38" s="83"/>
      <c r="K38" s="83"/>
    </row>
    <row r="39" spans="2:123" ht="22.5" customHeight="1" x14ac:dyDescent="0.15">
      <c r="C39" t="str">
        <f>B30 &amp; "(n=" &amp; E30 &amp; ")"</f>
        <v>全体(n=423)</v>
      </c>
      <c r="D39" s="83">
        <f>F30</f>
        <v>8.0378250591016549</v>
      </c>
      <c r="E39" s="83">
        <f t="shared" ref="E39:G39" si="6">G30</f>
        <v>44.917257683215126</v>
      </c>
      <c r="F39" s="83">
        <f t="shared" si="6"/>
        <v>38.534278959810877</v>
      </c>
      <c r="G39" s="83">
        <f t="shared" si="6"/>
        <v>8.5106382978723403</v>
      </c>
      <c r="H39" s="83">
        <f t="shared" si="5"/>
        <v>100</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53" priority="2" stopIfTrue="1" operator="equal">
      <formula>"."</formula>
    </cfRule>
  </conditionalFormatting>
  <conditionalFormatting sqref="N31:N32">
    <cfRule type="cellIs" dxfId="5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27" zoomScaleNormal="100" workbookViewId="0">
      <selection activeCell="B34" sqref="A34:XFD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234</v>
      </c>
      <c r="G28" s="23" t="s">
        <v>235</v>
      </c>
      <c r="H28" s="23" t="s">
        <v>236</v>
      </c>
      <c r="I28" s="24" t="s">
        <v>237</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26.713947990543733</v>
      </c>
      <c r="G30" s="32">
        <v>39.952718676122934</v>
      </c>
      <c r="H30" s="32">
        <v>29.314420803782504</v>
      </c>
      <c r="I30" s="33">
        <v>4.0189125295508275</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31.111111111111111</v>
      </c>
      <c r="G31" s="28">
        <v>37.222222222222221</v>
      </c>
      <c r="H31" s="28">
        <v>29.444444444444446</v>
      </c>
      <c r="I31" s="29">
        <v>2.2222222222222223</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25.609756097560975</v>
      </c>
      <c r="G32" s="60">
        <v>47.560975609756099</v>
      </c>
      <c r="H32" s="28">
        <v>24.390243902439025</v>
      </c>
      <c r="I32" s="29">
        <v>2.4390243902439024</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71">
        <v>21.014492753623188</v>
      </c>
      <c r="G33" s="30">
        <v>41.304347826086953</v>
      </c>
      <c r="H33" s="30">
        <v>31.159420289855071</v>
      </c>
      <c r="I33" s="31">
        <v>6.5217391304347823</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22" customFormat="1" ht="22.5" customHeight="1" x14ac:dyDescent="0.15">
      <c r="B34" s="116"/>
      <c r="C34" s="117"/>
      <c r="D34" s="118"/>
      <c r="E34" s="119"/>
      <c r="F34" s="120"/>
      <c r="G34" s="120"/>
      <c r="H34" s="120"/>
      <c r="I34" s="120"/>
      <c r="J34" s="121"/>
      <c r="K34" s="121"/>
      <c r="M34" s="116"/>
      <c r="N34" s="117"/>
      <c r="O34" s="118"/>
      <c r="P34" s="119"/>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row>
    <row r="35" spans="2:123" ht="22.5" customHeight="1" x14ac:dyDescent="0.15">
      <c r="D35" s="82" t="str">
        <f>F28</f>
        <v>問題もないし、不安もない</v>
      </c>
      <c r="E35" s="82" t="str">
        <f>G28</f>
        <v>問題がないが、不安がある</v>
      </c>
      <c r="F35" s="82" t="str">
        <f>H28</f>
        <v>問題があるが、仕事には支障はない</v>
      </c>
      <c r="G35" s="82" t="str">
        <f>I28</f>
        <v>問題があり、仕事に支障がある</v>
      </c>
      <c r="H35" s="82" t="s">
        <v>323</v>
      </c>
      <c r="I35" s="82"/>
      <c r="J35" s="82"/>
      <c r="K35" s="82"/>
    </row>
    <row r="36" spans="2:123" ht="22.5" customHeight="1" x14ac:dyDescent="0.15">
      <c r="C36" t="str">
        <f>C31 &amp; "(n=" &amp; E31 &amp; ")"</f>
        <v>男性・管理職/総合職(n=180)</v>
      </c>
      <c r="D36" s="83">
        <f t="shared" ref="D36:G38" si="1">F31</f>
        <v>31.111111111111111</v>
      </c>
      <c r="E36" s="83">
        <f t="shared" si="1"/>
        <v>37.222222222222221</v>
      </c>
      <c r="F36" s="83">
        <f t="shared" si="1"/>
        <v>29.444444444444446</v>
      </c>
      <c r="G36" s="83">
        <f t="shared" si="1"/>
        <v>2.2222222222222223</v>
      </c>
      <c r="H36" s="83">
        <f>SUM(D36:G36)</f>
        <v>100</v>
      </c>
      <c r="I36" s="83"/>
      <c r="J36" s="83"/>
      <c r="K36" s="83"/>
    </row>
    <row r="37" spans="2:123" ht="22.5" customHeight="1" x14ac:dyDescent="0.15">
      <c r="C37" t="str">
        <f>C32 &amp; "(n=" &amp; E32 &amp; ")"</f>
        <v>女性・管理職/総合職(n=82)</v>
      </c>
      <c r="D37" s="83">
        <f t="shared" si="1"/>
        <v>25.609756097560975</v>
      </c>
      <c r="E37" s="83">
        <f t="shared" si="1"/>
        <v>47.560975609756099</v>
      </c>
      <c r="F37" s="83">
        <f t="shared" si="1"/>
        <v>24.390243902439025</v>
      </c>
      <c r="G37" s="83">
        <f t="shared" si="1"/>
        <v>2.4390243902439024</v>
      </c>
      <c r="H37" s="83">
        <f t="shared" ref="H37:H39" si="2">SUM(D37:G37)</f>
        <v>100</v>
      </c>
      <c r="I37" s="83"/>
      <c r="J37" s="83"/>
      <c r="K37" s="83"/>
    </row>
    <row r="38" spans="2:123" ht="22.5" customHeight="1" x14ac:dyDescent="0.15">
      <c r="C38" t="str">
        <f>C33 &amp; "(n=" &amp; E33 &amp; ")"</f>
        <v>女性・一般職(n=138)</v>
      </c>
      <c r="D38" s="83">
        <f t="shared" si="1"/>
        <v>21.014492753623188</v>
      </c>
      <c r="E38" s="83">
        <f t="shared" si="1"/>
        <v>41.304347826086953</v>
      </c>
      <c r="F38" s="83">
        <f t="shared" si="1"/>
        <v>31.159420289855071</v>
      </c>
      <c r="G38" s="83">
        <f t="shared" si="1"/>
        <v>6.5217391304347823</v>
      </c>
      <c r="H38" s="83">
        <f t="shared" si="2"/>
        <v>100</v>
      </c>
      <c r="I38" s="83"/>
      <c r="J38" s="83"/>
      <c r="K38" s="83"/>
    </row>
    <row r="39" spans="2:123" ht="22.5" customHeight="1" x14ac:dyDescent="0.15">
      <c r="C39" t="str">
        <f>B30 &amp; "(n=" &amp; E30 &amp; ")"</f>
        <v>全体(n=423)</v>
      </c>
      <c r="D39" s="83">
        <f>F30</f>
        <v>26.713947990543733</v>
      </c>
      <c r="E39" s="83">
        <f t="shared" ref="E39:G39" si="3">G30</f>
        <v>39.952718676122934</v>
      </c>
      <c r="F39" s="83">
        <f t="shared" si="3"/>
        <v>29.314420803782504</v>
      </c>
      <c r="G39" s="83">
        <f t="shared" si="3"/>
        <v>4.0189125295508275</v>
      </c>
      <c r="H39" s="83">
        <f t="shared" si="2"/>
        <v>100.00000000000001</v>
      </c>
      <c r="I39" s="83"/>
      <c r="J39" s="83"/>
      <c r="K39" s="83"/>
    </row>
    <row r="40" spans="2:123" ht="22.5" customHeight="1" x14ac:dyDescent="0.15"/>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51" priority="2" stopIfTrue="1" operator="equal">
      <formula>"."</formula>
    </cfRule>
  </conditionalFormatting>
  <conditionalFormatting sqref="N31:N32">
    <cfRule type="cellIs" dxfId="5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C27" zoomScaleNormal="100" workbookViewId="0">
      <selection activeCell="C34" sqref="A34:XFD34"/>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238</v>
      </c>
      <c r="G28" s="23" t="s">
        <v>239</v>
      </c>
      <c r="H28" s="24" t="s">
        <v>240</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423</v>
      </c>
      <c r="F30" s="35">
        <v>7.8014184397163122</v>
      </c>
      <c r="G30" s="32">
        <v>43.026004728132392</v>
      </c>
      <c r="H30" s="33">
        <v>49.1725768321513</v>
      </c>
      <c r="I30" s="19"/>
      <c r="J30" s="19"/>
      <c r="L30" s="125" t="s">
        <v>10</v>
      </c>
      <c r="M30" s="126"/>
      <c r="N30" s="126"/>
      <c r="O30" s="38">
        <f t="shared" ref="O30:O33" si="0">IF(LEN(E30)=0,"",E30)</f>
        <v>423</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180</v>
      </c>
      <c r="F31" s="36">
        <v>6.1111111111111107</v>
      </c>
      <c r="G31" s="28">
        <v>46.666666666666664</v>
      </c>
      <c r="H31" s="29">
        <v>47.222222222222221</v>
      </c>
      <c r="I31" s="19"/>
      <c r="J31" s="19"/>
      <c r="K31" s="4"/>
      <c r="L31" s="127" t="s">
        <v>11</v>
      </c>
      <c r="M31" s="43" t="s">
        <v>12</v>
      </c>
      <c r="N31" s="44"/>
      <c r="O31" s="39">
        <f t="shared" si="0"/>
        <v>180</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82</v>
      </c>
      <c r="F32" s="36">
        <v>10.975609756097562</v>
      </c>
      <c r="G32" s="28">
        <v>43.902439024390247</v>
      </c>
      <c r="H32" s="29">
        <v>45.121951219512198</v>
      </c>
      <c r="I32" s="19"/>
      <c r="J32" s="19"/>
      <c r="K32" s="4"/>
      <c r="L32" s="128"/>
      <c r="M32" s="41" t="s">
        <v>13</v>
      </c>
      <c r="N32" s="45"/>
      <c r="O32" s="39">
        <f t="shared" si="0"/>
        <v>82</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138</v>
      </c>
      <c r="F33" s="37">
        <v>9.4202898550724647</v>
      </c>
      <c r="G33" s="30">
        <v>38.405797101449274</v>
      </c>
      <c r="H33" s="31">
        <v>52.173913043478258</v>
      </c>
      <c r="I33" s="4"/>
      <c r="J33" s="4"/>
      <c r="L33" s="129"/>
      <c r="M33" s="42" t="s">
        <v>14</v>
      </c>
      <c r="N33" s="46"/>
      <c r="O33" s="40">
        <f t="shared" si="0"/>
        <v>138</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 customFormat="1" ht="22.5" customHeight="1" x14ac:dyDescent="0.15">
      <c r="B34" s="109"/>
      <c r="C34" s="110"/>
      <c r="D34" s="111"/>
      <c r="E34" s="112"/>
      <c r="F34" s="114"/>
      <c r="G34" s="114"/>
      <c r="H34" s="114"/>
      <c r="I34" s="4"/>
      <c r="J34" s="4"/>
      <c r="L34" s="109"/>
      <c r="M34" s="110"/>
      <c r="N34" s="111"/>
      <c r="O34" s="112"/>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row>
    <row r="35" spans="2:122" ht="22.5" customHeight="1" x14ac:dyDescent="0.15">
      <c r="D35" s="82" t="str">
        <f>F28</f>
        <v>介護している</v>
      </c>
      <c r="E35" s="82" t="str">
        <f>G28</f>
        <v>現在はしていないが、可能性がある</v>
      </c>
      <c r="F35" s="82" t="str">
        <f>H28</f>
        <v>現在もしていないし、可能性もない</v>
      </c>
      <c r="G35" s="82" t="s">
        <v>323</v>
      </c>
      <c r="H35" s="82"/>
      <c r="I35" s="82"/>
      <c r="J35" s="82"/>
      <c r="K35" s="82"/>
    </row>
    <row r="36" spans="2:122" ht="22.5" customHeight="1" x14ac:dyDescent="0.15">
      <c r="C36" t="str">
        <f>C31 &amp; "(n=" &amp; E31 &amp; ")"</f>
        <v>男性・管理職/総合職(n=180)</v>
      </c>
      <c r="D36" s="83">
        <f t="shared" ref="D36:F38" si="1">F31</f>
        <v>6.1111111111111107</v>
      </c>
      <c r="E36" s="83">
        <f t="shared" si="1"/>
        <v>46.666666666666664</v>
      </c>
      <c r="F36" s="83">
        <f t="shared" si="1"/>
        <v>47.222222222222221</v>
      </c>
      <c r="G36" s="83">
        <f>SUM(D36:F36)</f>
        <v>100</v>
      </c>
      <c r="H36" s="83"/>
      <c r="I36" s="83"/>
      <c r="J36" s="83"/>
      <c r="K36" s="83"/>
    </row>
    <row r="37" spans="2:122" ht="22.5" customHeight="1" x14ac:dyDescent="0.15">
      <c r="C37" t="str">
        <f>C32 &amp; "(n=" &amp; E32 &amp; ")"</f>
        <v>女性・管理職/総合職(n=82)</v>
      </c>
      <c r="D37" s="83">
        <f t="shared" si="1"/>
        <v>10.975609756097562</v>
      </c>
      <c r="E37" s="83">
        <f t="shared" si="1"/>
        <v>43.902439024390247</v>
      </c>
      <c r="F37" s="83">
        <f t="shared" si="1"/>
        <v>45.121951219512198</v>
      </c>
      <c r="G37" s="83">
        <f t="shared" ref="G37:G39" si="2">SUM(D37:F37)</f>
        <v>100</v>
      </c>
      <c r="H37" s="83"/>
      <c r="I37" s="83"/>
      <c r="J37" s="83"/>
      <c r="K37" s="83"/>
    </row>
    <row r="38" spans="2:122" ht="22.5" customHeight="1" x14ac:dyDescent="0.15">
      <c r="C38" t="str">
        <f>C33 &amp; "(n=" &amp; E33 &amp; ")"</f>
        <v>女性・一般職(n=138)</v>
      </c>
      <c r="D38" s="83">
        <f t="shared" si="1"/>
        <v>9.4202898550724647</v>
      </c>
      <c r="E38" s="83">
        <f t="shared" si="1"/>
        <v>38.405797101449274</v>
      </c>
      <c r="F38" s="83">
        <f t="shared" si="1"/>
        <v>52.173913043478258</v>
      </c>
      <c r="G38" s="83">
        <f t="shared" si="2"/>
        <v>100</v>
      </c>
      <c r="H38" s="83"/>
      <c r="I38" s="83"/>
      <c r="J38" s="83"/>
      <c r="K38" s="83"/>
    </row>
    <row r="39" spans="2:122" ht="22.5" customHeight="1" x14ac:dyDescent="0.15">
      <c r="C39" t="str">
        <f>B30 &amp; "(n=" &amp; E30 &amp; ")"</f>
        <v>全体(n=423)</v>
      </c>
      <c r="D39" s="83">
        <f>F30</f>
        <v>7.8014184397163122</v>
      </c>
      <c r="E39" s="83">
        <f t="shared" ref="E39:F39" si="3">G30</f>
        <v>43.026004728132392</v>
      </c>
      <c r="F39" s="83">
        <f t="shared" si="3"/>
        <v>49.1725768321513</v>
      </c>
      <c r="G39" s="83">
        <f t="shared" si="2"/>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49" priority="2" stopIfTrue="1" operator="equal">
      <formula>"."</formula>
    </cfRule>
  </conditionalFormatting>
  <conditionalFormatting sqref="M31:M32">
    <cfRule type="cellIs" dxfId="4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C27" zoomScaleNormal="100" workbookViewId="0">
      <selection activeCell="C34" sqref="A34:XFD34"/>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241</v>
      </c>
      <c r="G28" s="23" t="s">
        <v>349</v>
      </c>
      <c r="H28" s="24" t="s">
        <v>242</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279</v>
      </c>
      <c r="F30" s="35">
        <v>2.8673835125448028</v>
      </c>
      <c r="G30" s="32">
        <v>85.304659498207883</v>
      </c>
      <c r="H30" s="33">
        <v>11.827956989247312</v>
      </c>
      <c r="I30" s="19"/>
      <c r="J30" s="19"/>
      <c r="L30" s="125" t="s">
        <v>10</v>
      </c>
      <c r="M30" s="126"/>
      <c r="N30" s="126"/>
      <c r="O30" s="38">
        <f t="shared" ref="O30:O33" si="0">IF(LEN(E30)=0,"",E30)</f>
        <v>279</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128</v>
      </c>
      <c r="F31" s="36">
        <v>3.125</v>
      </c>
      <c r="G31" s="28">
        <v>81.25</v>
      </c>
      <c r="H31" s="29">
        <v>15.625</v>
      </c>
      <c r="I31" s="19"/>
      <c r="J31" s="19"/>
      <c r="K31" s="4"/>
      <c r="L31" s="127" t="s">
        <v>11</v>
      </c>
      <c r="M31" s="43" t="s">
        <v>12</v>
      </c>
      <c r="N31" s="44"/>
      <c r="O31" s="39">
        <f t="shared" si="0"/>
        <v>128</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52</v>
      </c>
      <c r="F32" s="36">
        <v>3.8461538461538463</v>
      </c>
      <c r="G32" s="60">
        <v>90.384615384615387</v>
      </c>
      <c r="H32" s="62">
        <v>5.7692307692307692</v>
      </c>
      <c r="I32" s="19"/>
      <c r="J32" s="19"/>
      <c r="K32" s="4"/>
      <c r="L32" s="128"/>
      <c r="M32" s="41" t="s">
        <v>13</v>
      </c>
      <c r="N32" s="45"/>
      <c r="O32" s="39">
        <f t="shared" si="0"/>
        <v>52</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83</v>
      </c>
      <c r="F33" s="37">
        <v>2.4096385542168677</v>
      </c>
      <c r="G33" s="56">
        <v>91.566265060240966</v>
      </c>
      <c r="H33" s="58">
        <v>6.024096385542169</v>
      </c>
      <c r="I33" s="4"/>
      <c r="J33" s="4"/>
      <c r="L33" s="129"/>
      <c r="M33" s="42" t="s">
        <v>14</v>
      </c>
      <c r="N33" s="46"/>
      <c r="O33" s="40">
        <f t="shared" si="0"/>
        <v>83</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22" customFormat="1" ht="22.5" customHeight="1" x14ac:dyDescent="0.15">
      <c r="B34" s="116"/>
      <c r="C34" s="117"/>
      <c r="D34" s="118"/>
      <c r="E34" s="119"/>
      <c r="F34" s="120"/>
      <c r="G34" s="120"/>
      <c r="H34" s="120"/>
      <c r="I34" s="121"/>
      <c r="J34" s="121"/>
      <c r="L34" s="116"/>
      <c r="M34" s="117"/>
      <c r="N34" s="118"/>
      <c r="O34" s="119"/>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row>
    <row r="35" spans="2:122" ht="22.5" customHeight="1" x14ac:dyDescent="0.15">
      <c r="D35" s="82" t="str">
        <f>F28</f>
        <v>現在、子育てをしている</v>
      </c>
      <c r="E35" s="82" t="str">
        <f>G28</f>
        <v>これまで子育てをしていたが、今はほとんど手がかからない</v>
      </c>
      <c r="F35" s="82" t="str">
        <f>H28</f>
        <v>これまでも、現在もあまり子育てをしていない</v>
      </c>
      <c r="G35" s="82" t="s">
        <v>323</v>
      </c>
      <c r="H35" s="82"/>
      <c r="I35" s="82"/>
      <c r="J35" s="82"/>
      <c r="K35" s="82"/>
    </row>
    <row r="36" spans="2:122" ht="22.5" customHeight="1" x14ac:dyDescent="0.15">
      <c r="C36" t="str">
        <f>C31 &amp; "(n=" &amp; E31 &amp; ")"</f>
        <v>男性・管理職/総合職(n=128)</v>
      </c>
      <c r="D36" s="83">
        <f t="shared" ref="D36:F38" si="1">F31</f>
        <v>3.125</v>
      </c>
      <c r="E36" s="83">
        <f t="shared" si="1"/>
        <v>81.25</v>
      </c>
      <c r="F36" s="83">
        <f t="shared" si="1"/>
        <v>15.625</v>
      </c>
      <c r="G36" s="83">
        <f>SUM(D36:F36)</f>
        <v>100</v>
      </c>
      <c r="H36" s="83"/>
      <c r="I36" s="83"/>
      <c r="J36" s="83"/>
      <c r="K36" s="83"/>
    </row>
    <row r="37" spans="2:122" ht="22.5" customHeight="1" x14ac:dyDescent="0.15">
      <c r="C37" t="str">
        <f>C32 &amp; "(n=" &amp; E32 &amp; ")"</f>
        <v>女性・管理職/総合職(n=52)</v>
      </c>
      <c r="D37" s="83">
        <f t="shared" si="1"/>
        <v>3.8461538461538463</v>
      </c>
      <c r="E37" s="83">
        <f t="shared" si="1"/>
        <v>90.384615384615387</v>
      </c>
      <c r="F37" s="83">
        <f t="shared" si="1"/>
        <v>5.7692307692307692</v>
      </c>
      <c r="G37" s="83">
        <f t="shared" ref="G37:G39" si="2">SUM(D37:F37)</f>
        <v>100</v>
      </c>
      <c r="H37" s="83"/>
      <c r="I37" s="83"/>
      <c r="J37" s="83"/>
      <c r="K37" s="83"/>
    </row>
    <row r="38" spans="2:122" ht="22.5" customHeight="1" x14ac:dyDescent="0.15">
      <c r="C38" t="str">
        <f>C33 &amp; "(n=" &amp; E33 &amp; ")"</f>
        <v>女性・一般職(n=83)</v>
      </c>
      <c r="D38" s="83">
        <f t="shared" si="1"/>
        <v>2.4096385542168677</v>
      </c>
      <c r="E38" s="83">
        <f t="shared" si="1"/>
        <v>91.566265060240966</v>
      </c>
      <c r="F38" s="83">
        <f t="shared" si="1"/>
        <v>6.024096385542169</v>
      </c>
      <c r="G38" s="83">
        <f t="shared" si="2"/>
        <v>100</v>
      </c>
      <c r="H38" s="83"/>
      <c r="I38" s="83"/>
      <c r="J38" s="83"/>
      <c r="K38" s="83"/>
    </row>
    <row r="39" spans="2:122" ht="22.5" customHeight="1" x14ac:dyDescent="0.15">
      <c r="C39" t="str">
        <f>B30 &amp; "(n=" &amp; E30 &amp; ")"</f>
        <v>全体(n=279)</v>
      </c>
      <c r="D39" s="83">
        <f>F30</f>
        <v>2.8673835125448028</v>
      </c>
      <c r="E39" s="83">
        <f t="shared" ref="E39:F39" si="3">G30</f>
        <v>85.304659498207883</v>
      </c>
      <c r="F39" s="83">
        <f t="shared" si="3"/>
        <v>11.827956989247312</v>
      </c>
      <c r="G39" s="83">
        <f t="shared" si="2"/>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47" priority="2" stopIfTrue="1" operator="equal">
      <formula>"."</formula>
    </cfRule>
  </conditionalFormatting>
  <conditionalFormatting sqref="M31:M32">
    <cfRule type="cellIs" dxfId="4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29" zoomScaleNormal="100" workbookViewId="0">
      <selection activeCell="I40" sqref="I40"/>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243</v>
      </c>
      <c r="G28" s="23" t="s">
        <v>244</v>
      </c>
      <c r="H28" s="23" t="s">
        <v>245</v>
      </c>
      <c r="I28" s="24" t="s">
        <v>246</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238</v>
      </c>
      <c r="F30" s="35">
        <v>16.386554621848738</v>
      </c>
      <c r="G30" s="32">
        <v>28.15126050420168</v>
      </c>
      <c r="H30" s="32">
        <v>37.815126050420169</v>
      </c>
      <c r="I30" s="33">
        <v>17.647058823529413</v>
      </c>
      <c r="J30" s="19"/>
      <c r="K30" s="19"/>
      <c r="M30" s="125" t="s">
        <v>10</v>
      </c>
      <c r="N30" s="126"/>
      <c r="O30" s="126"/>
      <c r="P30" s="38">
        <f t="shared" ref="P30:P33" si="0">IF(LEN(E30)=0,"",E30)</f>
        <v>238</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104</v>
      </c>
      <c r="F31" s="67">
        <v>2.8846153846153846</v>
      </c>
      <c r="G31" s="53">
        <v>15.384615384615385</v>
      </c>
      <c r="H31" s="49">
        <v>50</v>
      </c>
      <c r="I31" s="55">
        <v>31.73076923076923</v>
      </c>
      <c r="J31" s="19"/>
      <c r="K31" s="19"/>
      <c r="L31" s="4"/>
      <c r="M31" s="127" t="s">
        <v>11</v>
      </c>
      <c r="N31" s="43" t="s">
        <v>12</v>
      </c>
      <c r="O31" s="44"/>
      <c r="P31" s="39">
        <f t="shared" si="0"/>
        <v>104</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47</v>
      </c>
      <c r="F32" s="65">
        <v>31.914893617021278</v>
      </c>
      <c r="G32" s="49">
        <v>38.297872340425535</v>
      </c>
      <c r="H32" s="53">
        <v>23.404255319148938</v>
      </c>
      <c r="I32" s="59">
        <v>6.3829787234042552</v>
      </c>
      <c r="J32" s="19"/>
      <c r="K32" s="19"/>
      <c r="L32" s="4"/>
      <c r="M32" s="128"/>
      <c r="N32" s="41" t="s">
        <v>13</v>
      </c>
      <c r="O32" s="45"/>
      <c r="P32" s="39">
        <f t="shared" si="0"/>
        <v>47</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76</v>
      </c>
      <c r="F33" s="64">
        <v>26.315789473684209</v>
      </c>
      <c r="G33" s="50">
        <v>42.105263157894733</v>
      </c>
      <c r="H33" s="48">
        <v>28.947368421052634</v>
      </c>
      <c r="I33" s="68">
        <v>2.6315789473684208</v>
      </c>
      <c r="J33" s="4"/>
      <c r="K33" s="4"/>
      <c r="M33" s="129"/>
      <c r="N33" s="42" t="s">
        <v>14</v>
      </c>
      <c r="O33" s="46"/>
      <c r="P33" s="40">
        <f t="shared" si="0"/>
        <v>76</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感じることがあった</v>
      </c>
      <c r="E35" s="82" t="str">
        <f t="shared" ref="E35:G35" si="1">G28</f>
        <v>まあ感じることがあった</v>
      </c>
      <c r="F35" s="82" t="str">
        <f t="shared" si="1"/>
        <v>あまり感じることがなかった</v>
      </c>
      <c r="G35" s="82" t="str">
        <f t="shared" si="1"/>
        <v>感じることがなかった</v>
      </c>
      <c r="H35" s="82" t="s">
        <v>323</v>
      </c>
      <c r="I35" s="82"/>
      <c r="J35" s="82"/>
      <c r="K35" s="82"/>
    </row>
    <row r="36" spans="2:123" ht="22.5" customHeight="1" x14ac:dyDescent="0.15">
      <c r="C36" t="str">
        <f>C31 &amp; "(n=" &amp; E31 &amp; ")"</f>
        <v>男性・管理職/総合職(n=104)</v>
      </c>
      <c r="D36" s="83">
        <f>F31</f>
        <v>2.8846153846153846</v>
      </c>
      <c r="E36" s="83">
        <f t="shared" ref="E36:G38" si="2">G31</f>
        <v>15.384615384615385</v>
      </c>
      <c r="F36" s="83">
        <f t="shared" si="2"/>
        <v>50</v>
      </c>
      <c r="G36" s="83">
        <f t="shared" si="2"/>
        <v>31.73076923076923</v>
      </c>
      <c r="H36" s="83">
        <f>SUM(D36:G36)</f>
        <v>100</v>
      </c>
      <c r="I36" s="83"/>
      <c r="J36" s="83"/>
      <c r="K36" s="83"/>
    </row>
    <row r="37" spans="2:123" ht="22.5" customHeight="1" x14ac:dyDescent="0.15">
      <c r="C37" t="str">
        <f t="shared" ref="C37:C38" si="3">C32 &amp; "(n=" &amp; E32 &amp; ")"</f>
        <v>女性・管理職/総合職(n=47)</v>
      </c>
      <c r="D37" s="83">
        <f t="shared" ref="D37:D38" si="4">F32</f>
        <v>31.914893617021278</v>
      </c>
      <c r="E37" s="83">
        <f t="shared" si="2"/>
        <v>38.297872340425535</v>
      </c>
      <c r="F37" s="83">
        <f t="shared" si="2"/>
        <v>23.404255319148938</v>
      </c>
      <c r="G37" s="83">
        <f t="shared" si="2"/>
        <v>6.3829787234042552</v>
      </c>
      <c r="H37" s="83">
        <f t="shared" ref="H37:H39" si="5">SUM(D37:G37)</f>
        <v>100</v>
      </c>
      <c r="I37" s="83"/>
      <c r="J37" s="83"/>
      <c r="K37" s="83"/>
    </row>
    <row r="38" spans="2:123" ht="22.5" customHeight="1" x14ac:dyDescent="0.15">
      <c r="C38" t="str">
        <f t="shared" si="3"/>
        <v>女性・一般職(n=76)</v>
      </c>
      <c r="D38" s="83">
        <f t="shared" si="4"/>
        <v>26.315789473684209</v>
      </c>
      <c r="E38" s="83">
        <f t="shared" si="2"/>
        <v>42.105263157894733</v>
      </c>
      <c r="F38" s="83">
        <f t="shared" si="2"/>
        <v>28.947368421052634</v>
      </c>
      <c r="G38" s="83">
        <f t="shared" si="2"/>
        <v>2.6315789473684208</v>
      </c>
      <c r="H38" s="83">
        <f t="shared" si="5"/>
        <v>100</v>
      </c>
      <c r="I38" s="83"/>
      <c r="J38" s="83"/>
      <c r="K38" s="83"/>
    </row>
    <row r="39" spans="2:123" ht="22.5" customHeight="1" x14ac:dyDescent="0.15">
      <c r="C39" t="str">
        <f>B30 &amp; "(n=" &amp; E30 &amp; ")"</f>
        <v>全体(n=238)</v>
      </c>
      <c r="D39" s="83">
        <f>F30</f>
        <v>16.386554621848738</v>
      </c>
      <c r="E39" s="83">
        <f t="shared" ref="E39:G39" si="6">G30</f>
        <v>28.15126050420168</v>
      </c>
      <c r="F39" s="83">
        <f t="shared" si="6"/>
        <v>37.815126050420169</v>
      </c>
      <c r="G39" s="83">
        <f t="shared" si="6"/>
        <v>17.647058823529413</v>
      </c>
      <c r="H39" s="83">
        <f t="shared" si="5"/>
        <v>100</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45" priority="2" stopIfTrue="1" operator="equal">
      <formula>"."</formula>
    </cfRule>
  </conditionalFormatting>
  <conditionalFormatting sqref="N31:N32">
    <cfRule type="cellIs" dxfId="4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A28"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247</v>
      </c>
      <c r="G28" s="23" t="s">
        <v>248</v>
      </c>
      <c r="H28" s="24" t="s">
        <v>249</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106</v>
      </c>
      <c r="F30" s="35">
        <v>38.679245283018872</v>
      </c>
      <c r="G30" s="32">
        <v>10.377358490566039</v>
      </c>
      <c r="H30" s="33">
        <v>50.943396226415096</v>
      </c>
      <c r="I30" s="19"/>
      <c r="J30" s="19"/>
      <c r="L30" s="125" t="s">
        <v>10</v>
      </c>
      <c r="M30" s="126"/>
      <c r="N30" s="126"/>
      <c r="O30" s="38">
        <f t="shared" ref="O30:O33" si="0">IF(LEN(E30)=0,"",E30)</f>
        <v>106</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19</v>
      </c>
      <c r="F31" s="36">
        <v>36.84210526315789</v>
      </c>
      <c r="G31" s="28">
        <v>5.2631578947368416</v>
      </c>
      <c r="H31" s="29">
        <v>57.894736842105267</v>
      </c>
      <c r="I31" s="19"/>
      <c r="J31" s="19"/>
      <c r="K31" s="4"/>
      <c r="L31" s="127" t="s">
        <v>11</v>
      </c>
      <c r="M31" s="43" t="s">
        <v>12</v>
      </c>
      <c r="N31" s="44"/>
      <c r="O31" s="39">
        <f t="shared" si="0"/>
        <v>19</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33</v>
      </c>
      <c r="F32" s="51">
        <v>45.454545454545453</v>
      </c>
      <c r="G32" s="60">
        <v>18.181818181818183</v>
      </c>
      <c r="H32" s="59">
        <v>36.363636363636367</v>
      </c>
      <c r="I32" s="19"/>
      <c r="J32" s="19"/>
      <c r="K32" s="4"/>
      <c r="L32" s="128"/>
      <c r="M32" s="41" t="s">
        <v>13</v>
      </c>
      <c r="N32" s="45"/>
      <c r="O32" s="39">
        <f t="shared" si="0"/>
        <v>33</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52</v>
      </c>
      <c r="F33" s="71">
        <v>32.692307692307693</v>
      </c>
      <c r="G33" s="30">
        <v>7.6923076923076925</v>
      </c>
      <c r="H33" s="61">
        <v>59.615384615384613</v>
      </c>
      <c r="I33" s="4"/>
      <c r="J33" s="4"/>
      <c r="L33" s="129"/>
      <c r="M33" s="42" t="s">
        <v>14</v>
      </c>
      <c r="N33" s="46"/>
      <c r="O33" s="40">
        <f t="shared" si="0"/>
        <v>52</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22" customFormat="1" ht="22.5" customHeight="1" x14ac:dyDescent="0.15">
      <c r="B34" s="116"/>
      <c r="C34" s="117"/>
      <c r="D34" s="118"/>
      <c r="E34" s="119"/>
      <c r="F34" s="120"/>
      <c r="G34" s="120"/>
      <c r="H34" s="120"/>
      <c r="I34" s="121"/>
      <c r="J34" s="121"/>
      <c r="L34" s="116"/>
      <c r="M34" s="117"/>
      <c r="N34" s="118"/>
      <c r="O34" s="119"/>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row>
    <row r="35" spans="2:122" ht="22.5" customHeight="1" x14ac:dyDescent="0.15">
      <c r="D35" s="82" t="str">
        <f>F28</f>
        <v>思う存分仕事をしている</v>
      </c>
      <c r="E35" s="82" t="str">
        <f>G28</f>
        <v>思う存分仕事をしたいが、できていない理由：【　　　】</v>
      </c>
      <c r="F35" s="82" t="str">
        <f>H28</f>
        <v>思う存分仕事をしたいと思わない</v>
      </c>
      <c r="G35" s="82" t="s">
        <v>323</v>
      </c>
      <c r="H35" s="82"/>
      <c r="I35" s="82"/>
      <c r="J35" s="82"/>
      <c r="K35" s="82"/>
    </row>
    <row r="36" spans="2:122" ht="22.5" customHeight="1" x14ac:dyDescent="0.15">
      <c r="C36" t="str">
        <f>C31 &amp; "(n=" &amp; E31 &amp; ")"</f>
        <v>男性・管理職/総合職(n=19)</v>
      </c>
      <c r="D36" s="83">
        <f t="shared" ref="D36:F38" si="1">F31</f>
        <v>36.84210526315789</v>
      </c>
      <c r="E36" s="83">
        <f t="shared" si="1"/>
        <v>5.2631578947368416</v>
      </c>
      <c r="F36" s="83">
        <f t="shared" si="1"/>
        <v>57.894736842105267</v>
      </c>
      <c r="G36" s="83">
        <f>SUM(D36:F36)</f>
        <v>100</v>
      </c>
      <c r="H36" s="83"/>
      <c r="I36" s="83"/>
      <c r="J36" s="83"/>
      <c r="K36" s="83"/>
    </row>
    <row r="37" spans="2:122" ht="22.5" customHeight="1" x14ac:dyDescent="0.15">
      <c r="C37" t="str">
        <f>C32 &amp; "(n=" &amp; E32 &amp; ")"</f>
        <v>女性・管理職/総合職(n=33)</v>
      </c>
      <c r="D37" s="83">
        <f t="shared" si="1"/>
        <v>45.454545454545453</v>
      </c>
      <c r="E37" s="83">
        <f t="shared" si="1"/>
        <v>18.181818181818183</v>
      </c>
      <c r="F37" s="83">
        <f t="shared" si="1"/>
        <v>36.363636363636367</v>
      </c>
      <c r="G37" s="83">
        <f t="shared" ref="G37:G39" si="2">SUM(D37:F37)</f>
        <v>100</v>
      </c>
      <c r="H37" s="83"/>
      <c r="I37" s="83"/>
      <c r="J37" s="83"/>
      <c r="K37" s="83"/>
    </row>
    <row r="38" spans="2:122" ht="22.5" customHeight="1" x14ac:dyDescent="0.15">
      <c r="C38" t="str">
        <f>C33 &amp; "(n=" &amp; E33 &amp; ")"</f>
        <v>女性・一般職(n=52)</v>
      </c>
      <c r="D38" s="83">
        <f t="shared" si="1"/>
        <v>32.692307692307693</v>
      </c>
      <c r="E38" s="83">
        <f t="shared" si="1"/>
        <v>7.6923076923076925</v>
      </c>
      <c r="F38" s="83">
        <f t="shared" si="1"/>
        <v>59.615384615384613</v>
      </c>
      <c r="G38" s="83">
        <f t="shared" si="2"/>
        <v>100</v>
      </c>
      <c r="H38" s="83"/>
      <c r="I38" s="83"/>
      <c r="J38" s="83"/>
      <c r="K38" s="83"/>
    </row>
    <row r="39" spans="2:122" ht="22.5" customHeight="1" x14ac:dyDescent="0.15">
      <c r="C39" t="str">
        <f>B30 &amp; "(n=" &amp; E30 &amp; ")"</f>
        <v>全体(n=106)</v>
      </c>
      <c r="D39" s="83">
        <f>F30</f>
        <v>38.679245283018872</v>
      </c>
      <c r="E39" s="83">
        <f t="shared" ref="E39:F39" si="3">G30</f>
        <v>10.377358490566039</v>
      </c>
      <c r="F39" s="83">
        <f t="shared" si="3"/>
        <v>50.943396226415096</v>
      </c>
      <c r="G39" s="83">
        <f t="shared" si="2"/>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43" priority="2" stopIfTrue="1" operator="equal">
      <formula>"."</formula>
    </cfRule>
  </conditionalFormatting>
  <conditionalFormatting sqref="M31:M32">
    <cfRule type="cellIs" dxfId="4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V51"/>
  <sheetViews>
    <sheetView topLeftCell="A37" zoomScaleNormal="100" workbookViewId="0">
      <selection activeCell="C49" sqref="C49"/>
    </sheetView>
  </sheetViews>
  <sheetFormatPr defaultColWidth="5.25" defaultRowHeight="13.5" x14ac:dyDescent="0.15"/>
  <cols>
    <col min="1" max="2" width="7" customWidth="1"/>
    <col min="3" max="3" width="25.625" customWidth="1"/>
    <col min="4" max="4" width="4.625" customWidth="1"/>
    <col min="5" max="5" width="5.375" customWidth="1"/>
    <col min="6" max="14" width="6.75" customWidth="1"/>
    <col min="15" max="15" width="3.375" customWidth="1"/>
    <col min="16" max="16" width="7" customWidth="1"/>
    <col min="17" max="17" width="25.625" customWidth="1"/>
    <col min="18" max="18" width="4.625" customWidth="1"/>
    <col min="19" max="19" width="5.375" customWidth="1"/>
    <col min="20" max="28" width="5.25" customWidth="1"/>
    <col min="29" max="35" width="5.375" customWidth="1"/>
    <col min="36" max="126" width="5.25" customWidth="1"/>
  </cols>
  <sheetData>
    <row r="1" spans="2:126" s="1" customFormat="1" ht="21.75" customHeight="1" x14ac:dyDescent="0.15">
      <c r="B1" s="15"/>
      <c r="C1" s="16"/>
      <c r="D1" s="2"/>
      <c r="E1" s="13"/>
      <c r="F1" s="4"/>
      <c r="G1" s="4"/>
      <c r="H1" s="4"/>
      <c r="I1" s="4"/>
      <c r="J1" s="4"/>
      <c r="K1" s="4"/>
      <c r="L1" s="4"/>
      <c r="M1" s="4"/>
      <c r="N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row>
    <row r="2" spans="2:126" s="1" customFormat="1" ht="15" customHeight="1" x14ac:dyDescent="0.15">
      <c r="B2" s="15"/>
      <c r="C2" s="16"/>
      <c r="D2" s="2"/>
      <c r="E2" s="13"/>
      <c r="F2" s="4"/>
      <c r="G2" s="4"/>
      <c r="H2" s="4"/>
      <c r="I2" s="4"/>
      <c r="J2" s="4"/>
      <c r="K2" s="4"/>
      <c r="L2" s="4"/>
      <c r="M2" s="4"/>
      <c r="N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row>
    <row r="3" spans="2:126" s="1" customFormat="1" ht="15" customHeight="1" x14ac:dyDescent="0.15">
      <c r="B3" s="15"/>
      <c r="C3" s="16"/>
      <c r="D3" s="2"/>
      <c r="E3" s="13"/>
      <c r="F3" s="4"/>
      <c r="G3" s="4"/>
      <c r="H3" s="4"/>
      <c r="I3" s="4"/>
      <c r="J3" s="4"/>
      <c r="K3" s="4"/>
      <c r="L3" s="4"/>
      <c r="M3" s="4"/>
      <c r="N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row>
    <row r="4" spans="2:126" s="1" customFormat="1" ht="15" customHeight="1" x14ac:dyDescent="0.15">
      <c r="B4" s="15"/>
      <c r="C4" s="16"/>
      <c r="D4" s="2"/>
      <c r="E4" s="13"/>
      <c r="F4" s="4"/>
      <c r="G4" s="4"/>
      <c r="H4" s="4"/>
      <c r="I4" s="4"/>
      <c r="J4" s="4"/>
      <c r="K4" s="4"/>
      <c r="L4" s="4"/>
      <c r="M4" s="4"/>
      <c r="N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row>
    <row r="5" spans="2:126" s="1" customFormat="1" ht="15" customHeight="1" x14ac:dyDescent="0.15">
      <c r="B5" s="15"/>
      <c r="C5" s="16"/>
      <c r="D5" s="2"/>
      <c r="E5" s="13"/>
      <c r="F5" s="4"/>
      <c r="G5" s="4"/>
      <c r="H5" s="4"/>
      <c r="I5" s="4"/>
      <c r="J5" s="4"/>
      <c r="K5" s="4"/>
      <c r="L5" s="4"/>
      <c r="M5" s="4"/>
      <c r="N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row>
    <row r="6" spans="2:126" s="1" customFormat="1" ht="15" customHeight="1" x14ac:dyDescent="0.15">
      <c r="B6" s="15"/>
      <c r="C6" s="16"/>
      <c r="D6" s="2"/>
      <c r="E6" s="13"/>
      <c r="F6" s="4"/>
      <c r="G6" s="4"/>
      <c r="H6" s="4"/>
      <c r="I6" s="4"/>
      <c r="J6" s="4"/>
      <c r="K6" s="4"/>
      <c r="L6" s="4"/>
      <c r="M6" s="4"/>
      <c r="N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row>
    <row r="7" spans="2:126" s="1" customFormat="1" ht="15" customHeight="1" x14ac:dyDescent="0.15">
      <c r="B7" s="15"/>
      <c r="C7" s="16"/>
      <c r="D7" s="2"/>
      <c r="E7" s="13"/>
      <c r="F7" s="4"/>
      <c r="G7" s="4"/>
      <c r="H7" s="4"/>
      <c r="I7" s="4"/>
      <c r="J7" s="4"/>
      <c r="K7" s="4"/>
      <c r="L7" s="4"/>
      <c r="M7" s="4"/>
      <c r="N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row>
    <row r="8" spans="2:126" s="1" customFormat="1" ht="15" customHeight="1" x14ac:dyDescent="0.15">
      <c r="B8" s="15"/>
      <c r="C8" s="16"/>
      <c r="D8" s="2"/>
      <c r="E8" s="13"/>
      <c r="F8" s="4"/>
      <c r="G8" s="4"/>
      <c r="H8" s="4"/>
      <c r="I8" s="4"/>
      <c r="J8" s="4"/>
      <c r="K8" s="4"/>
      <c r="L8" s="4"/>
      <c r="M8" s="4"/>
      <c r="N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row>
    <row r="9" spans="2:126" s="1" customFormat="1" ht="15" customHeight="1" x14ac:dyDescent="0.15">
      <c r="B9" s="15"/>
      <c r="C9" s="16"/>
      <c r="D9" s="2"/>
      <c r="E9" s="13"/>
      <c r="F9" s="4"/>
      <c r="G9" s="4"/>
      <c r="H9" s="4"/>
      <c r="I9" s="4"/>
      <c r="J9" s="4"/>
      <c r="K9" s="4"/>
      <c r="L9" s="4"/>
      <c r="M9" s="4"/>
      <c r="N9" s="4"/>
      <c r="O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row>
    <row r="10" spans="2:126" s="1" customFormat="1" ht="15" hidden="1" customHeight="1" x14ac:dyDescent="0.15">
      <c r="B10" s="15"/>
      <c r="C10" s="16"/>
      <c r="D10" s="5"/>
      <c r="E10" s="12"/>
      <c r="F10" s="4"/>
      <c r="G10" s="4"/>
      <c r="H10" s="4"/>
      <c r="I10" s="4"/>
      <c r="J10" s="4"/>
      <c r="K10" s="4"/>
      <c r="L10" s="4"/>
      <c r="M10" s="4"/>
      <c r="N10" s="4"/>
      <c r="O10" s="3"/>
      <c r="S10" s="4"/>
      <c r="T10" s="4"/>
      <c r="U10" s="4"/>
      <c r="V10" s="4"/>
      <c r="W10" s="4"/>
      <c r="X10" s="4"/>
      <c r="Y10" s="4"/>
      <c r="Z10" s="4"/>
      <c r="AA10" s="4"/>
      <c r="AB10" s="3"/>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row>
    <row r="11" spans="2:126" s="1" customFormat="1" ht="15" hidden="1" customHeight="1" x14ac:dyDescent="0.15">
      <c r="B11" s="15"/>
      <c r="C11" s="16"/>
      <c r="D11" s="5"/>
      <c r="E11" s="12"/>
      <c r="F11" s="4"/>
      <c r="G11" s="4"/>
      <c r="H11" s="4"/>
      <c r="I11" s="4"/>
      <c r="J11" s="4"/>
      <c r="K11" s="4"/>
      <c r="L11" s="4"/>
      <c r="M11" s="4"/>
      <c r="N11" s="4"/>
      <c r="O11" s="6"/>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row>
    <row r="12" spans="2:126" s="1" customFormat="1" ht="15" hidden="1" customHeight="1" x14ac:dyDescent="0.15">
      <c r="B12" s="15"/>
      <c r="C12" s="16"/>
      <c r="D12" s="5"/>
      <c r="E12" s="12"/>
      <c r="F12" s="4"/>
      <c r="G12" s="4"/>
      <c r="H12" s="4"/>
      <c r="I12" s="4"/>
      <c r="J12" s="4"/>
      <c r="K12" s="4"/>
      <c r="L12" s="4"/>
      <c r="M12" s="4"/>
      <c r="N12" s="4"/>
      <c r="O12" s="6"/>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row>
    <row r="13" spans="2:126" s="1" customFormat="1" ht="15" hidden="1" customHeight="1" x14ac:dyDescent="0.15">
      <c r="B13" s="15"/>
      <c r="C13" s="16"/>
      <c r="D13" s="5"/>
      <c r="E13" s="12"/>
      <c r="F13" s="4"/>
      <c r="G13" s="4"/>
      <c r="H13" s="4"/>
      <c r="I13" s="4"/>
      <c r="J13" s="4"/>
      <c r="K13" s="4"/>
      <c r="L13" s="4"/>
      <c r="M13" s="4"/>
      <c r="N13" s="4"/>
      <c r="O13" s="6"/>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row>
    <row r="14" spans="2:126" s="1" customFormat="1" ht="15" customHeight="1" x14ac:dyDescent="0.15">
      <c r="B14" s="15"/>
      <c r="C14" s="16"/>
      <c r="D14" s="5"/>
      <c r="E14" s="12"/>
      <c r="F14" s="4"/>
      <c r="G14" s="4"/>
      <c r="H14" s="4"/>
      <c r="I14" s="4"/>
      <c r="J14" s="4"/>
      <c r="K14" s="4"/>
      <c r="L14" s="4"/>
      <c r="M14" s="4"/>
      <c r="N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row>
    <row r="15" spans="2:126" s="1" customFormat="1" ht="15" customHeight="1" x14ac:dyDescent="0.15">
      <c r="B15" s="15"/>
      <c r="C15" s="16"/>
      <c r="D15" s="5"/>
      <c r="E15" s="12"/>
      <c r="F15" s="4"/>
      <c r="G15" s="4"/>
      <c r="H15" s="4"/>
      <c r="I15" s="4"/>
      <c r="J15" s="4"/>
      <c r="K15" s="4"/>
      <c r="L15" s="4"/>
      <c r="M15" s="4"/>
      <c r="N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row>
    <row r="16" spans="2:126" s="1" customFormat="1" ht="15" customHeight="1" x14ac:dyDescent="0.15">
      <c r="B16" s="15"/>
      <c r="C16" s="16"/>
      <c r="D16" s="5"/>
      <c r="E16" s="12"/>
      <c r="F16" s="4"/>
      <c r="G16" s="4"/>
      <c r="H16" s="4"/>
      <c r="I16" s="4"/>
      <c r="J16" s="4"/>
      <c r="K16" s="4"/>
      <c r="L16" s="4"/>
      <c r="M16" s="4"/>
      <c r="N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row>
    <row r="17" spans="2:126" s="1" customFormat="1" ht="15" customHeight="1" x14ac:dyDescent="0.15">
      <c r="B17" s="15"/>
      <c r="C17" s="16"/>
      <c r="D17" s="5"/>
      <c r="E17" s="12"/>
      <c r="F17" s="4"/>
      <c r="G17" s="4"/>
      <c r="H17" s="4"/>
      <c r="I17" s="4"/>
      <c r="J17" s="4"/>
      <c r="K17" s="4"/>
      <c r="L17" s="4"/>
      <c r="M17" s="4"/>
      <c r="N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row>
    <row r="18" spans="2:126" s="1" customFormat="1" ht="15" customHeight="1" x14ac:dyDescent="0.15">
      <c r="B18" s="15"/>
      <c r="C18" s="16"/>
      <c r="D18" s="5"/>
      <c r="E18" s="12"/>
      <c r="F18" s="4"/>
      <c r="G18" s="4"/>
      <c r="H18" s="4"/>
      <c r="I18" s="4"/>
      <c r="J18" s="4"/>
      <c r="K18" s="4"/>
      <c r="L18" s="4"/>
      <c r="M18" s="4"/>
      <c r="N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row>
    <row r="19" spans="2:126" s="1" customFormat="1" ht="15" customHeight="1" x14ac:dyDescent="0.15">
      <c r="B19" s="15"/>
      <c r="C19" s="16"/>
      <c r="D19" s="5"/>
      <c r="E19" s="12"/>
      <c r="F19" s="4"/>
      <c r="G19" s="4"/>
      <c r="H19" s="4"/>
      <c r="I19" s="4"/>
      <c r="J19" s="4"/>
      <c r="K19" s="4"/>
      <c r="L19" s="4"/>
      <c r="M19" s="4"/>
      <c r="N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row>
    <row r="20" spans="2:126" s="1" customFormat="1" ht="15" customHeight="1" x14ac:dyDescent="0.15">
      <c r="B20" s="15"/>
      <c r="C20" s="16"/>
      <c r="D20" s="5"/>
      <c r="E20" s="12"/>
      <c r="F20" s="4"/>
      <c r="G20" s="4"/>
      <c r="H20" s="4"/>
      <c r="I20" s="4"/>
      <c r="J20" s="4"/>
      <c r="K20" s="4"/>
      <c r="L20" s="4"/>
      <c r="M20" s="4"/>
      <c r="N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row>
    <row r="21" spans="2:126" s="1" customFormat="1" ht="15" customHeight="1" x14ac:dyDescent="0.15">
      <c r="B21" s="15"/>
      <c r="C21" s="16"/>
      <c r="D21" s="5"/>
      <c r="E21" s="12"/>
      <c r="F21" s="4"/>
      <c r="G21" s="4"/>
      <c r="H21" s="4"/>
      <c r="I21" s="4"/>
      <c r="J21" s="4"/>
      <c r="K21" s="4"/>
      <c r="L21" s="4"/>
      <c r="M21" s="4"/>
      <c r="N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row>
    <row r="22" spans="2:126" s="1" customFormat="1" ht="15" customHeight="1" x14ac:dyDescent="0.15">
      <c r="B22" s="15"/>
      <c r="C22" s="16"/>
      <c r="D22" s="5"/>
      <c r="E22" s="12"/>
      <c r="F22" s="4"/>
      <c r="G22" s="4"/>
      <c r="H22" s="4"/>
      <c r="I22" s="4"/>
      <c r="J22" s="4"/>
      <c r="K22" s="4"/>
      <c r="L22" s="4"/>
      <c r="M22" s="4"/>
      <c r="N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row>
    <row r="23" spans="2:126" s="1" customFormat="1" ht="15" customHeight="1" x14ac:dyDescent="0.15">
      <c r="B23" s="15"/>
      <c r="C23" s="16"/>
      <c r="D23" s="5"/>
      <c r="E23" s="12"/>
      <c r="F23" s="4"/>
      <c r="G23" s="4"/>
      <c r="H23" s="4"/>
      <c r="I23" s="4"/>
      <c r="J23" s="4"/>
      <c r="K23" s="4"/>
      <c r="L23" s="4"/>
      <c r="M23" s="4"/>
      <c r="N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row>
    <row r="24" spans="2:126" s="1" customFormat="1" ht="15" customHeight="1" x14ac:dyDescent="0.15">
      <c r="B24" s="15"/>
      <c r="C24" s="16"/>
      <c r="D24" s="5"/>
      <c r="E24" s="12"/>
      <c r="F24" s="4"/>
      <c r="G24" s="4"/>
      <c r="H24" s="4"/>
      <c r="I24" s="4"/>
      <c r="J24" s="4"/>
      <c r="K24" s="4"/>
      <c r="L24" s="4"/>
      <c r="M24" s="4"/>
      <c r="N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row>
    <row r="25" spans="2:126" s="1" customFormat="1" ht="15" customHeight="1" x14ac:dyDescent="0.15">
      <c r="B25" s="15"/>
      <c r="C25" s="16"/>
      <c r="D25" s="5"/>
      <c r="E25" s="12"/>
      <c r="F25" s="4"/>
      <c r="G25" s="4"/>
      <c r="H25" s="4"/>
      <c r="I25" s="4"/>
      <c r="J25" s="4"/>
      <c r="K25" s="4"/>
      <c r="L25" s="4"/>
      <c r="M25" s="4"/>
      <c r="N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row>
    <row r="26" spans="2:126" s="1" customFormat="1" ht="15" customHeight="1" x14ac:dyDescent="0.15">
      <c r="B26" s="15"/>
      <c r="C26" s="16"/>
      <c r="D26" s="5"/>
      <c r="E26" s="12"/>
      <c r="F26" s="4"/>
      <c r="G26" s="4"/>
      <c r="H26" s="4"/>
      <c r="I26" s="4"/>
      <c r="J26" s="4"/>
      <c r="K26" s="4"/>
      <c r="L26" s="4"/>
      <c r="M26" s="4"/>
      <c r="N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row>
    <row r="27" spans="2:126" s="1" customFormat="1" ht="15" customHeight="1" x14ac:dyDescent="0.15">
      <c r="B27" s="20"/>
      <c r="C27" s="20"/>
      <c r="D27" s="47"/>
      <c r="E27" s="34"/>
      <c r="F27" s="10"/>
      <c r="G27" s="10"/>
      <c r="H27" s="10"/>
      <c r="I27" s="10"/>
      <c r="J27" s="10"/>
      <c r="K27" s="10"/>
      <c r="L27" s="10"/>
      <c r="M27" s="4"/>
      <c r="N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row>
    <row r="28" spans="2:126" s="4" customFormat="1" ht="129.94999999999999" customHeight="1" x14ac:dyDescent="0.15">
      <c r="B28" s="20"/>
      <c r="C28" s="20"/>
      <c r="D28" s="47"/>
      <c r="E28" s="21"/>
      <c r="F28" s="22" t="s">
        <v>28</v>
      </c>
      <c r="G28" s="23" t="s">
        <v>29</v>
      </c>
      <c r="H28" s="23" t="s">
        <v>30</v>
      </c>
      <c r="I28" s="23" t="s">
        <v>31</v>
      </c>
      <c r="J28" s="23" t="s">
        <v>32</v>
      </c>
      <c r="K28" s="23" t="s">
        <v>33</v>
      </c>
      <c r="L28" s="24" t="s">
        <v>34</v>
      </c>
      <c r="M28" s="17"/>
      <c r="N28" s="17"/>
      <c r="O28" s="1"/>
      <c r="P28" s="9"/>
      <c r="Q28" s="9"/>
      <c r="R28" s="9"/>
      <c r="AC28" s="17"/>
      <c r="AD28" s="17"/>
      <c r="AE28" s="17"/>
      <c r="AF28" s="17"/>
      <c r="AG28" s="17"/>
      <c r="AH28" s="17"/>
    </row>
    <row r="29" spans="2:126" s="3" customFormat="1" ht="20.100000000000001" customHeight="1" x14ac:dyDescent="0.15">
      <c r="B29" s="20"/>
      <c r="C29" s="20"/>
      <c r="D29" s="47"/>
      <c r="E29" s="11" t="s">
        <v>0</v>
      </c>
      <c r="F29" s="25"/>
      <c r="G29" s="26"/>
      <c r="H29" s="26"/>
      <c r="I29" s="26"/>
      <c r="J29" s="26"/>
      <c r="K29" s="26"/>
      <c r="L29" s="27"/>
      <c r="M29" s="18"/>
      <c r="N29" s="18"/>
      <c r="O29" s="1"/>
      <c r="S29" s="72" t="s">
        <v>0</v>
      </c>
      <c r="AA29" s="12"/>
      <c r="AB29" s="4"/>
      <c r="AC29" s="14" t="s">
        <v>1</v>
      </c>
      <c r="AD29" s="18"/>
      <c r="AE29" s="18"/>
      <c r="AF29" s="18"/>
      <c r="AG29" s="18"/>
      <c r="AH29" s="18"/>
    </row>
    <row r="30" spans="2:126" s="1" customFormat="1" ht="22.5" customHeight="1" x14ac:dyDescent="0.15">
      <c r="B30" s="125" t="s">
        <v>10</v>
      </c>
      <c r="C30" s="126"/>
      <c r="D30" s="126"/>
      <c r="E30" s="38">
        <v>423</v>
      </c>
      <c r="F30" s="35">
        <v>5.2009456264775409</v>
      </c>
      <c r="G30" s="32">
        <v>0.94562647754137119</v>
      </c>
      <c r="H30" s="32">
        <v>4.7281323877068555</v>
      </c>
      <c r="I30" s="32">
        <v>7.328605200945626</v>
      </c>
      <c r="J30" s="32">
        <v>12.056737588652481</v>
      </c>
      <c r="K30" s="32">
        <v>14.893617021276595</v>
      </c>
      <c r="L30" s="33">
        <v>54.846335697399532</v>
      </c>
      <c r="M30" s="19"/>
      <c r="N30" s="19"/>
      <c r="P30" s="125" t="s">
        <v>10</v>
      </c>
      <c r="Q30" s="126"/>
      <c r="R30" s="126"/>
      <c r="S30" s="38">
        <f t="shared" ref="S30:S33" si="0">IF(LEN(E30)=0,"",E30)</f>
        <v>423</v>
      </c>
      <c r="T30" s="78"/>
      <c r="U30" s="79"/>
      <c r="V30" s="79"/>
      <c r="W30" s="79"/>
      <c r="X30" s="79"/>
      <c r="Y30" s="79"/>
      <c r="Z30" s="79"/>
      <c r="AA30" s="79"/>
      <c r="AB30" s="80"/>
      <c r="AC30" s="81"/>
      <c r="AD30" s="8"/>
      <c r="AE30" s="8"/>
      <c r="AF30" s="8"/>
      <c r="AG30" s="8"/>
      <c r="AH30" s="8"/>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row>
    <row r="31" spans="2:126" s="1" customFormat="1" ht="22.5" customHeight="1" x14ac:dyDescent="0.15">
      <c r="B31" s="127" t="s">
        <v>11</v>
      </c>
      <c r="C31" s="43" t="s">
        <v>12</v>
      </c>
      <c r="D31" s="44"/>
      <c r="E31" s="39">
        <v>180</v>
      </c>
      <c r="F31" s="36">
        <v>3.3333333333333335</v>
      </c>
      <c r="G31" s="28">
        <v>1.6666666666666667</v>
      </c>
      <c r="H31" s="28">
        <v>3.3333333333333335</v>
      </c>
      <c r="I31" s="28">
        <v>9.4444444444444446</v>
      </c>
      <c r="J31" s="28">
        <v>9.4444444444444446</v>
      </c>
      <c r="K31" s="28">
        <v>14.444444444444443</v>
      </c>
      <c r="L31" s="29">
        <v>58.333333333333336</v>
      </c>
      <c r="M31" s="19"/>
      <c r="N31" s="19"/>
      <c r="O31" s="4"/>
      <c r="P31" s="127" t="s">
        <v>11</v>
      </c>
      <c r="Q31" s="43" t="s">
        <v>12</v>
      </c>
      <c r="R31" s="44"/>
      <c r="S31" s="39">
        <f t="shared" si="0"/>
        <v>180</v>
      </c>
      <c r="T31" s="73"/>
      <c r="U31" s="7"/>
      <c r="V31" s="7"/>
      <c r="W31" s="7"/>
      <c r="X31" s="7"/>
      <c r="Y31" s="7"/>
      <c r="Z31" s="7"/>
      <c r="AA31" s="7"/>
      <c r="AB31" s="4"/>
      <c r="AC31" s="74"/>
      <c r="AD31" s="8"/>
      <c r="AE31" s="8"/>
      <c r="AF31" s="8"/>
      <c r="AG31" s="8"/>
      <c r="AH31" s="8"/>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row>
    <row r="32" spans="2:126" s="1" customFormat="1" ht="22.5" customHeight="1" x14ac:dyDescent="0.15">
      <c r="B32" s="128"/>
      <c r="C32" s="41" t="s">
        <v>13</v>
      </c>
      <c r="D32" s="45"/>
      <c r="E32" s="39">
        <v>82</v>
      </c>
      <c r="F32" s="36">
        <v>9.7560975609756095</v>
      </c>
      <c r="G32" s="28">
        <v>0</v>
      </c>
      <c r="H32" s="28">
        <v>7.3170731707317067</v>
      </c>
      <c r="I32" s="28">
        <v>7.3170731707317067</v>
      </c>
      <c r="J32" s="28">
        <v>12.195121951219512</v>
      </c>
      <c r="K32" s="28">
        <v>13.414634146341465</v>
      </c>
      <c r="L32" s="29">
        <v>50</v>
      </c>
      <c r="M32" s="19"/>
      <c r="N32" s="19"/>
      <c r="O32" s="4"/>
      <c r="P32" s="128"/>
      <c r="Q32" s="41" t="s">
        <v>13</v>
      </c>
      <c r="R32" s="45"/>
      <c r="S32" s="39">
        <f t="shared" si="0"/>
        <v>82</v>
      </c>
      <c r="T32" s="73"/>
      <c r="U32" s="7"/>
      <c r="V32" s="7"/>
      <c r="W32" s="7"/>
      <c r="X32" s="7"/>
      <c r="Y32" s="7"/>
      <c r="Z32" s="7"/>
      <c r="AA32" s="7"/>
      <c r="AB32" s="4"/>
      <c r="AC32" s="74"/>
      <c r="AD32" s="8"/>
      <c r="AE32" s="8"/>
      <c r="AF32" s="8"/>
      <c r="AG32" s="8"/>
      <c r="AH32" s="8"/>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row>
    <row r="33" spans="2:126" s="1" customFormat="1" ht="22.5" customHeight="1" x14ac:dyDescent="0.15">
      <c r="B33" s="129"/>
      <c r="C33" s="42" t="s">
        <v>14</v>
      </c>
      <c r="D33" s="46"/>
      <c r="E33" s="40">
        <v>138</v>
      </c>
      <c r="F33" s="37">
        <v>5.0724637681159424</v>
      </c>
      <c r="G33" s="30">
        <v>0.72463768115942029</v>
      </c>
      <c r="H33" s="30">
        <v>5.0724637681159424</v>
      </c>
      <c r="I33" s="30">
        <v>4.3478260869565215</v>
      </c>
      <c r="J33" s="30">
        <v>15.942028985507244</v>
      </c>
      <c r="K33" s="30">
        <v>18.115942028985508</v>
      </c>
      <c r="L33" s="31">
        <v>50.724637681159422</v>
      </c>
      <c r="M33" s="4"/>
      <c r="N33" s="4"/>
      <c r="P33" s="129"/>
      <c r="Q33" s="42" t="s">
        <v>14</v>
      </c>
      <c r="R33" s="46"/>
      <c r="S33" s="40">
        <f t="shared" si="0"/>
        <v>138</v>
      </c>
      <c r="T33" s="75"/>
      <c r="U33" s="76"/>
      <c r="V33" s="76"/>
      <c r="W33" s="76"/>
      <c r="X33" s="76"/>
      <c r="Y33" s="76"/>
      <c r="Z33" s="76"/>
      <c r="AA33" s="76"/>
      <c r="AB33" s="76"/>
      <c r="AC33" s="77"/>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row>
    <row r="34" spans="2:126" ht="22.5" customHeight="1" x14ac:dyDescent="0.15">
      <c r="F34" s="83">
        <f>F31-F32</f>
        <v>-6.4227642276422756</v>
      </c>
      <c r="G34" s="83">
        <f t="shared" ref="G34:L34" si="1">G31-G32</f>
        <v>1.6666666666666667</v>
      </c>
      <c r="H34" s="83">
        <f t="shared" si="1"/>
        <v>-3.9837398373983732</v>
      </c>
      <c r="I34" s="83">
        <f t="shared" si="1"/>
        <v>2.1273712737127379</v>
      </c>
      <c r="J34" s="83">
        <f t="shared" si="1"/>
        <v>-2.7506775067750677</v>
      </c>
      <c r="K34" s="83">
        <f t="shared" si="1"/>
        <v>1.0298102981029782</v>
      </c>
      <c r="L34" s="83">
        <f t="shared" si="1"/>
        <v>8.3333333333333357</v>
      </c>
    </row>
    <row r="35" spans="2:126" ht="22.5" customHeight="1" x14ac:dyDescent="0.15">
      <c r="D35" s="82" t="str">
        <f>F28</f>
        <v>29人以下</v>
      </c>
      <c r="E35" s="82" t="str">
        <f t="shared" ref="E35:J35" si="2">G28</f>
        <v>30～49人</v>
      </c>
      <c r="F35" s="82" t="str">
        <f t="shared" si="2"/>
        <v>50～99人</v>
      </c>
      <c r="G35" s="82" t="str">
        <f t="shared" si="2"/>
        <v>100～299人</v>
      </c>
      <c r="H35" s="82" t="str">
        <f t="shared" si="2"/>
        <v>300～499人</v>
      </c>
      <c r="I35" s="82" t="str">
        <f t="shared" si="2"/>
        <v>500～999人</v>
      </c>
      <c r="J35" s="82" t="str">
        <f t="shared" si="2"/>
        <v>1000人以上</v>
      </c>
      <c r="K35" s="82" t="s">
        <v>323</v>
      </c>
    </row>
    <row r="36" spans="2:126" ht="22.5" customHeight="1" x14ac:dyDescent="0.15">
      <c r="C36" t="str">
        <f>C31 &amp; "(n=" &amp; E31 &amp; ")"</f>
        <v>男性・管理職/総合職(n=180)</v>
      </c>
      <c r="D36" s="83">
        <f>F31</f>
        <v>3.3333333333333335</v>
      </c>
      <c r="E36" s="83">
        <f t="shared" ref="E36:J38" si="3">G31</f>
        <v>1.6666666666666667</v>
      </c>
      <c r="F36" s="83">
        <f t="shared" si="3"/>
        <v>3.3333333333333335</v>
      </c>
      <c r="G36" s="83">
        <f t="shared" si="3"/>
        <v>9.4444444444444446</v>
      </c>
      <c r="H36" s="83">
        <f t="shared" si="3"/>
        <v>9.4444444444444446</v>
      </c>
      <c r="I36" s="83">
        <f t="shared" si="3"/>
        <v>14.444444444444443</v>
      </c>
      <c r="J36" s="83">
        <f t="shared" si="3"/>
        <v>58.333333333333336</v>
      </c>
      <c r="K36" s="83">
        <f>SUM(D36:J36)</f>
        <v>100</v>
      </c>
    </row>
    <row r="37" spans="2:126" ht="22.5" customHeight="1" x14ac:dyDescent="0.15">
      <c r="C37" t="str">
        <f t="shared" ref="C37:C38" si="4">C32 &amp; "(n=" &amp; E32 &amp; ")"</f>
        <v>女性・管理職/総合職(n=82)</v>
      </c>
      <c r="D37" s="83">
        <f t="shared" ref="D37:D38" si="5">F32</f>
        <v>9.7560975609756095</v>
      </c>
      <c r="E37" s="83">
        <f t="shared" si="3"/>
        <v>0</v>
      </c>
      <c r="F37" s="83">
        <f t="shared" si="3"/>
        <v>7.3170731707317067</v>
      </c>
      <c r="G37" s="83">
        <f t="shared" si="3"/>
        <v>7.3170731707317067</v>
      </c>
      <c r="H37" s="83">
        <f t="shared" si="3"/>
        <v>12.195121951219512</v>
      </c>
      <c r="I37" s="83">
        <f t="shared" si="3"/>
        <v>13.414634146341465</v>
      </c>
      <c r="J37" s="83">
        <f t="shared" si="3"/>
        <v>50</v>
      </c>
      <c r="K37" s="83">
        <f t="shared" ref="K37:K39" si="6">SUM(D37:J37)</f>
        <v>100</v>
      </c>
    </row>
    <row r="38" spans="2:126" ht="22.5" customHeight="1" x14ac:dyDescent="0.15">
      <c r="C38" t="str">
        <f t="shared" si="4"/>
        <v>女性・一般職(n=138)</v>
      </c>
      <c r="D38" s="83">
        <f t="shared" si="5"/>
        <v>5.0724637681159424</v>
      </c>
      <c r="E38" s="83">
        <f t="shared" si="3"/>
        <v>0.72463768115942029</v>
      </c>
      <c r="F38" s="83">
        <f t="shared" si="3"/>
        <v>5.0724637681159424</v>
      </c>
      <c r="G38" s="83">
        <f t="shared" si="3"/>
        <v>4.3478260869565215</v>
      </c>
      <c r="H38" s="83">
        <f t="shared" si="3"/>
        <v>15.942028985507244</v>
      </c>
      <c r="I38" s="83">
        <f t="shared" si="3"/>
        <v>18.115942028985508</v>
      </c>
      <c r="J38" s="83">
        <f t="shared" si="3"/>
        <v>50.724637681159422</v>
      </c>
      <c r="K38" s="83">
        <f t="shared" si="6"/>
        <v>100</v>
      </c>
    </row>
    <row r="39" spans="2:126" ht="22.5" customHeight="1" x14ac:dyDescent="0.15">
      <c r="C39" t="str">
        <f>B30 &amp; "(n=" &amp; E30 &amp; ")"</f>
        <v>全体(n=423)</v>
      </c>
      <c r="D39" s="83">
        <f>F30</f>
        <v>5.2009456264775409</v>
      </c>
      <c r="E39" s="83">
        <f t="shared" ref="E39:J39" si="7">G30</f>
        <v>0.94562647754137119</v>
      </c>
      <c r="F39" s="83">
        <f t="shared" si="7"/>
        <v>4.7281323877068555</v>
      </c>
      <c r="G39" s="83">
        <f t="shared" si="7"/>
        <v>7.328605200945626</v>
      </c>
      <c r="H39" s="83">
        <f t="shared" si="7"/>
        <v>12.056737588652481</v>
      </c>
      <c r="I39" s="83">
        <f t="shared" si="7"/>
        <v>14.893617021276595</v>
      </c>
      <c r="J39" s="83">
        <f t="shared" si="7"/>
        <v>54.846335697399532</v>
      </c>
      <c r="K39" s="83">
        <f t="shared" si="6"/>
        <v>100</v>
      </c>
    </row>
    <row r="40" spans="2:126" ht="22.5" customHeight="1" x14ac:dyDescent="0.15"/>
    <row r="41" spans="2:126" ht="22.5" customHeight="1" x14ac:dyDescent="0.15"/>
    <row r="42" spans="2:126" ht="22.5" customHeight="1" x14ac:dyDescent="0.15"/>
    <row r="43" spans="2:126" ht="22.5" customHeight="1" x14ac:dyDescent="0.15"/>
    <row r="44" spans="2:126" ht="22.5" customHeight="1" x14ac:dyDescent="0.15"/>
    <row r="45" spans="2:126" ht="22.5" customHeight="1" x14ac:dyDescent="0.15"/>
    <row r="46" spans="2:126" ht="22.5" customHeight="1" x14ac:dyDescent="0.15"/>
    <row r="47" spans="2:126" ht="22.5" customHeight="1" x14ac:dyDescent="0.15"/>
    <row r="48" spans="2:126" ht="22.5" customHeight="1" x14ac:dyDescent="0.15"/>
    <row r="49" ht="22.5" customHeight="1" x14ac:dyDescent="0.15"/>
    <row r="50" ht="22.5" customHeight="1" x14ac:dyDescent="0.15"/>
    <row r="51" ht="22.5" customHeight="1" x14ac:dyDescent="0.15"/>
  </sheetData>
  <mergeCells count="4">
    <mergeCell ref="B30:D30"/>
    <mergeCell ref="B31:B33"/>
    <mergeCell ref="P30:R30"/>
    <mergeCell ref="P31:P33"/>
  </mergeCells>
  <phoneticPr fontId="5"/>
  <conditionalFormatting sqref="AC28:AH28 C31:C32 F28:N28">
    <cfRule type="cellIs" dxfId="181" priority="2" stopIfTrue="1" operator="equal">
      <formula>"."</formula>
    </cfRule>
  </conditionalFormatting>
  <conditionalFormatting sqref="Q31:Q32">
    <cfRule type="cellIs" dxfId="18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1"/>
  <sheetViews>
    <sheetView topLeftCell="B30" zoomScaleNormal="100" workbookViewId="0">
      <selection activeCell="M39" sqref="M39"/>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0"/>
      <c r="C27" s="20"/>
      <c r="D27" s="47"/>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0"/>
      <c r="C28" s="20"/>
      <c r="D28" s="47"/>
      <c r="E28" s="21"/>
      <c r="F28" s="22" t="s">
        <v>148</v>
      </c>
      <c r="G28" s="23" t="s">
        <v>250</v>
      </c>
      <c r="H28" s="23" t="s">
        <v>251</v>
      </c>
      <c r="I28" s="23" t="s">
        <v>151</v>
      </c>
      <c r="J28" s="24" t="s">
        <v>76</v>
      </c>
      <c r="K28" s="17"/>
      <c r="L28" s="17"/>
      <c r="M28" s="1"/>
      <c r="N28" s="9"/>
      <c r="O28" s="9"/>
      <c r="P28" s="9"/>
      <c r="AA28" s="17"/>
      <c r="AB28" s="17"/>
      <c r="AC28" s="17"/>
      <c r="AD28" s="17"/>
      <c r="AE28" s="17"/>
      <c r="AF28" s="17"/>
    </row>
    <row r="29" spans="2:124" s="3" customFormat="1" ht="20.100000000000001" customHeight="1" x14ac:dyDescent="0.15">
      <c r="B29" s="20"/>
      <c r="C29" s="20"/>
      <c r="D29" s="47"/>
      <c r="E29" s="11" t="s">
        <v>0</v>
      </c>
      <c r="F29" s="25"/>
      <c r="G29" s="26"/>
      <c r="H29" s="26"/>
      <c r="I29" s="26"/>
      <c r="J29" s="27"/>
      <c r="K29" s="18"/>
      <c r="L29" s="18"/>
      <c r="M29" s="1"/>
      <c r="Q29" s="72" t="s">
        <v>0</v>
      </c>
      <c r="Y29" s="12"/>
      <c r="Z29" s="4"/>
      <c r="AA29" s="14" t="s">
        <v>1</v>
      </c>
      <c r="AB29" s="18"/>
      <c r="AC29" s="18"/>
      <c r="AD29" s="18"/>
      <c r="AE29" s="18"/>
      <c r="AF29" s="18"/>
    </row>
    <row r="30" spans="2:124" s="1" customFormat="1" ht="22.5" customHeight="1" x14ac:dyDescent="0.15">
      <c r="B30" s="125" t="s">
        <v>10</v>
      </c>
      <c r="C30" s="126"/>
      <c r="D30" s="126"/>
      <c r="E30" s="38">
        <v>423</v>
      </c>
      <c r="F30" s="35">
        <v>25.059101654846334</v>
      </c>
      <c r="G30" s="32">
        <v>35.933806146572103</v>
      </c>
      <c r="H30" s="32">
        <v>18.912529550827422</v>
      </c>
      <c r="I30" s="32">
        <v>15.366430260047281</v>
      </c>
      <c r="J30" s="33">
        <v>4.7281323877068555</v>
      </c>
      <c r="K30" s="8"/>
      <c r="L30" s="19"/>
      <c r="N30" s="125" t="s">
        <v>10</v>
      </c>
      <c r="O30" s="126"/>
      <c r="P30" s="126"/>
      <c r="Q30" s="38">
        <f t="shared" ref="Q30:Q33" si="0">IF(LEN(E30)=0,"",E30)</f>
        <v>423</v>
      </c>
      <c r="R30" s="78"/>
      <c r="S30" s="79"/>
      <c r="T30" s="79"/>
      <c r="U30" s="79"/>
      <c r="V30" s="79"/>
      <c r="W30" s="79"/>
      <c r="X30" s="79"/>
      <c r="Y30" s="79"/>
      <c r="Z30" s="80"/>
      <c r="AA30" s="81"/>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127" t="s">
        <v>11</v>
      </c>
      <c r="C31" s="43" t="s">
        <v>12</v>
      </c>
      <c r="D31" s="44"/>
      <c r="E31" s="39">
        <v>180</v>
      </c>
      <c r="F31" s="36">
        <v>22.777777777777779</v>
      </c>
      <c r="G31" s="28">
        <v>36.666666666666664</v>
      </c>
      <c r="H31" s="28">
        <v>22.222222222222221</v>
      </c>
      <c r="I31" s="28">
        <v>16.111111111111111</v>
      </c>
      <c r="J31" s="29">
        <v>2.2222222222222223</v>
      </c>
      <c r="K31" s="8"/>
      <c r="L31" s="19"/>
      <c r="M31" s="4"/>
      <c r="N31" s="127" t="s">
        <v>11</v>
      </c>
      <c r="O31" s="43" t="s">
        <v>12</v>
      </c>
      <c r="P31" s="44"/>
      <c r="Q31" s="39">
        <f t="shared" si="0"/>
        <v>180</v>
      </c>
      <c r="R31" s="73"/>
      <c r="S31" s="7"/>
      <c r="T31" s="7"/>
      <c r="U31" s="7"/>
      <c r="V31" s="7"/>
      <c r="W31" s="7"/>
      <c r="X31" s="7"/>
      <c r="Y31" s="7"/>
      <c r="Z31" s="4"/>
      <c r="AA31" s="74"/>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128"/>
      <c r="C32" s="41" t="s">
        <v>13</v>
      </c>
      <c r="D32" s="45"/>
      <c r="E32" s="39">
        <v>82</v>
      </c>
      <c r="F32" s="36">
        <v>26.829268292682929</v>
      </c>
      <c r="G32" s="28">
        <v>39.024390243902438</v>
      </c>
      <c r="H32" s="28">
        <v>18.292682926829269</v>
      </c>
      <c r="I32" s="57">
        <v>9.7560975609756095</v>
      </c>
      <c r="J32" s="29">
        <v>6.0975609756097562</v>
      </c>
      <c r="K32" s="8"/>
      <c r="L32" s="19"/>
      <c r="M32" s="4"/>
      <c r="N32" s="128"/>
      <c r="O32" s="41" t="s">
        <v>13</v>
      </c>
      <c r="P32" s="45"/>
      <c r="Q32" s="39">
        <f t="shared" si="0"/>
        <v>82</v>
      </c>
      <c r="R32" s="73"/>
      <c r="S32" s="7"/>
      <c r="T32" s="7"/>
      <c r="U32" s="7"/>
      <c r="V32" s="7"/>
      <c r="W32" s="7"/>
      <c r="X32" s="7"/>
      <c r="Y32" s="7"/>
      <c r="Z32" s="4"/>
      <c r="AA32" s="74"/>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2:124" s="1" customFormat="1" ht="22.5" customHeight="1" x14ac:dyDescent="0.15">
      <c r="B33" s="129"/>
      <c r="C33" s="42" t="s">
        <v>14</v>
      </c>
      <c r="D33" s="46"/>
      <c r="E33" s="40">
        <v>138</v>
      </c>
      <c r="F33" s="37">
        <v>25.362318840579711</v>
      </c>
      <c r="G33" s="30">
        <v>35.507246376811594</v>
      </c>
      <c r="H33" s="30">
        <v>15.942028985507244</v>
      </c>
      <c r="I33" s="30">
        <v>16.666666666666664</v>
      </c>
      <c r="J33" s="31">
        <v>6.5217391304347823</v>
      </c>
      <c r="K33" s="8"/>
      <c r="L33" s="4"/>
      <c r="N33" s="129"/>
      <c r="O33" s="42" t="s">
        <v>14</v>
      </c>
      <c r="P33" s="46"/>
      <c r="Q33" s="40">
        <f t="shared" si="0"/>
        <v>138</v>
      </c>
      <c r="R33" s="75"/>
      <c r="S33" s="76"/>
      <c r="T33" s="76"/>
      <c r="U33" s="76"/>
      <c r="V33" s="76"/>
      <c r="W33" s="76"/>
      <c r="X33" s="76"/>
      <c r="Y33" s="76"/>
      <c r="Z33" s="76"/>
      <c r="AA33" s="77"/>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row>
    <row r="34" spans="2:124" ht="22.5" customHeight="1" x14ac:dyDescent="0.15">
      <c r="K34" s="83"/>
    </row>
    <row r="35" spans="2:124" ht="22.5" customHeight="1" x14ac:dyDescent="0.15">
      <c r="D35" s="82" t="str">
        <f>F28</f>
        <v>そう思う</v>
      </c>
      <c r="E35" s="82" t="str">
        <f t="shared" ref="E35:H35" si="1">G28</f>
        <v>どちらかと言えばそう思う</v>
      </c>
      <c r="F35" s="82" t="str">
        <f t="shared" si="1"/>
        <v>どちらかと言えばそう思わない</v>
      </c>
      <c r="G35" s="82" t="str">
        <f t="shared" si="1"/>
        <v>そう思わない</v>
      </c>
      <c r="H35" s="82" t="str">
        <f t="shared" si="1"/>
        <v>わからない</v>
      </c>
      <c r="I35" s="82" t="s">
        <v>323</v>
      </c>
      <c r="J35" s="82"/>
      <c r="K35" s="82"/>
    </row>
    <row r="36" spans="2:124" ht="22.5" customHeight="1" x14ac:dyDescent="0.15">
      <c r="C36" t="str">
        <f>C31 &amp; "(n=" &amp; E31 &amp; ")"</f>
        <v>男性・管理職/総合職(n=180)</v>
      </c>
      <c r="D36" s="83">
        <f>F31</f>
        <v>22.777777777777779</v>
      </c>
      <c r="E36" s="83">
        <f t="shared" ref="E36:H38" si="2">G31</f>
        <v>36.666666666666664</v>
      </c>
      <c r="F36" s="83">
        <f t="shared" si="2"/>
        <v>22.222222222222221</v>
      </c>
      <c r="G36" s="83">
        <f t="shared" si="2"/>
        <v>16.111111111111111</v>
      </c>
      <c r="H36" s="83">
        <f t="shared" si="2"/>
        <v>2.2222222222222223</v>
      </c>
      <c r="I36" s="83">
        <f>SUM(D36:H36)</f>
        <v>100</v>
      </c>
      <c r="J36" s="83"/>
      <c r="K36" s="83"/>
    </row>
    <row r="37" spans="2:124" ht="22.5" customHeight="1" x14ac:dyDescent="0.15">
      <c r="C37" t="str">
        <f t="shared" ref="C37:C38" si="3">C32 &amp; "(n=" &amp; E32 &amp; ")"</f>
        <v>女性・管理職/総合職(n=82)</v>
      </c>
      <c r="D37" s="83">
        <f t="shared" ref="D37:D38" si="4">F32</f>
        <v>26.829268292682929</v>
      </c>
      <c r="E37" s="83">
        <f t="shared" si="2"/>
        <v>39.024390243902438</v>
      </c>
      <c r="F37" s="83">
        <f t="shared" si="2"/>
        <v>18.292682926829269</v>
      </c>
      <c r="G37" s="83">
        <f t="shared" si="2"/>
        <v>9.7560975609756095</v>
      </c>
      <c r="H37" s="83">
        <f t="shared" si="2"/>
        <v>6.0975609756097562</v>
      </c>
      <c r="I37" s="83">
        <f t="shared" ref="I37:I39" si="5">SUM(D37:H37)</f>
        <v>100</v>
      </c>
      <c r="J37" s="83"/>
      <c r="K37" s="83"/>
    </row>
    <row r="38" spans="2:124" ht="22.5" customHeight="1" x14ac:dyDescent="0.15">
      <c r="C38" t="str">
        <f t="shared" si="3"/>
        <v>女性・一般職(n=138)</v>
      </c>
      <c r="D38" s="83">
        <f t="shared" si="4"/>
        <v>25.362318840579711</v>
      </c>
      <c r="E38" s="83">
        <f t="shared" si="2"/>
        <v>35.507246376811594</v>
      </c>
      <c r="F38" s="83">
        <f t="shared" si="2"/>
        <v>15.942028985507244</v>
      </c>
      <c r="G38" s="83">
        <f t="shared" si="2"/>
        <v>16.666666666666664</v>
      </c>
      <c r="H38" s="83">
        <f t="shared" si="2"/>
        <v>6.5217391304347823</v>
      </c>
      <c r="I38" s="83">
        <f t="shared" si="5"/>
        <v>100</v>
      </c>
      <c r="J38" s="83"/>
      <c r="K38" s="83"/>
    </row>
    <row r="39" spans="2:124" ht="22.5" customHeight="1" x14ac:dyDescent="0.15">
      <c r="C39" t="str">
        <f>B30 &amp; "(n=" &amp; E30 &amp; ")"</f>
        <v>全体(n=423)</v>
      </c>
      <c r="D39" s="83">
        <f>F30</f>
        <v>25.059101654846334</v>
      </c>
      <c r="E39" s="83">
        <f t="shared" ref="E39:H39" si="6">G30</f>
        <v>35.933806146572103</v>
      </c>
      <c r="F39" s="83">
        <f t="shared" si="6"/>
        <v>18.912529550827422</v>
      </c>
      <c r="G39" s="83">
        <f t="shared" si="6"/>
        <v>15.366430260047281</v>
      </c>
      <c r="H39" s="83">
        <f t="shared" si="6"/>
        <v>4.7281323877068555</v>
      </c>
      <c r="I39" s="83">
        <f t="shared" si="5"/>
        <v>99.999999999999986</v>
      </c>
      <c r="J39" s="83"/>
      <c r="K39" s="83"/>
    </row>
    <row r="40" spans="2:124" ht="22.5" customHeight="1" x14ac:dyDescent="0.15"/>
    <row r="41" spans="2:124" ht="22.5" customHeight="1" x14ac:dyDescent="0.15"/>
    <row r="42" spans="2:124" ht="22.5" customHeight="1" x14ac:dyDescent="0.15"/>
    <row r="43" spans="2:124" ht="22.5" customHeight="1" x14ac:dyDescent="0.15"/>
    <row r="44" spans="2:124" ht="22.5" customHeight="1" x14ac:dyDescent="0.15"/>
    <row r="45" spans="2:124" ht="22.5" customHeight="1" x14ac:dyDescent="0.15"/>
    <row r="46" spans="2:124" ht="22.5" customHeight="1" x14ac:dyDescent="0.15"/>
    <row r="47" spans="2:124" ht="22.5" customHeight="1" x14ac:dyDescent="0.15"/>
    <row r="48" spans="2:124" ht="22.5" customHeight="1" x14ac:dyDescent="0.15"/>
    <row r="49" ht="22.5" customHeight="1" x14ac:dyDescent="0.15"/>
    <row r="50" ht="22.5" customHeight="1" x14ac:dyDescent="0.15"/>
    <row r="51" ht="22.5" customHeight="1" x14ac:dyDescent="0.15"/>
  </sheetData>
  <mergeCells count="4">
    <mergeCell ref="B30:D30"/>
    <mergeCell ref="B31:B33"/>
    <mergeCell ref="N30:P30"/>
    <mergeCell ref="N31:N33"/>
  </mergeCells>
  <phoneticPr fontId="5"/>
  <conditionalFormatting sqref="AA28:AF28 C31:C32 F28:L28">
    <cfRule type="cellIs" dxfId="41" priority="2" stopIfTrue="1" operator="equal">
      <formula>"."</formula>
    </cfRule>
  </conditionalFormatting>
  <conditionalFormatting sqref="O31:O32">
    <cfRule type="cellIs" dxfId="4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31" zoomScaleNormal="100" workbookViewId="0">
      <selection activeCell="N40" sqref="N40"/>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148</v>
      </c>
      <c r="G28" s="23" t="s">
        <v>250</v>
      </c>
      <c r="H28" s="23" t="s">
        <v>251</v>
      </c>
      <c r="I28" s="24" t="s">
        <v>151</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258</v>
      </c>
      <c r="F30" s="35">
        <v>22.868217054263564</v>
      </c>
      <c r="G30" s="32">
        <v>60.077519379844958</v>
      </c>
      <c r="H30" s="32">
        <v>13.178294573643413</v>
      </c>
      <c r="I30" s="33">
        <v>3.8759689922480618</v>
      </c>
      <c r="J30" s="19"/>
      <c r="K30" s="19"/>
      <c r="M30" s="125" t="s">
        <v>10</v>
      </c>
      <c r="N30" s="126"/>
      <c r="O30" s="126"/>
      <c r="P30" s="38">
        <f t="shared" ref="P30:P33" si="0">IF(LEN(E30)=0,"",E30)</f>
        <v>258</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107</v>
      </c>
      <c r="F31" s="36">
        <v>22.429906542056074</v>
      </c>
      <c r="G31" s="57">
        <v>54.205607476635507</v>
      </c>
      <c r="H31" s="60">
        <v>18.691588785046729</v>
      </c>
      <c r="I31" s="29">
        <v>4.6728971962616823</v>
      </c>
      <c r="J31" s="19"/>
      <c r="K31" s="19"/>
      <c r="L31" s="4"/>
      <c r="M31" s="127" t="s">
        <v>11</v>
      </c>
      <c r="N31" s="43" t="s">
        <v>12</v>
      </c>
      <c r="O31" s="44"/>
      <c r="P31" s="39">
        <f t="shared" si="0"/>
        <v>107</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54</v>
      </c>
      <c r="F32" s="36">
        <v>24.074074074074073</v>
      </c>
      <c r="G32" s="28">
        <v>59.259259259259252</v>
      </c>
      <c r="H32" s="28">
        <v>11.111111111111111</v>
      </c>
      <c r="I32" s="29">
        <v>5.5555555555555554</v>
      </c>
      <c r="J32" s="19"/>
      <c r="K32" s="19"/>
      <c r="L32" s="4"/>
      <c r="M32" s="128"/>
      <c r="N32" s="41" t="s">
        <v>13</v>
      </c>
      <c r="O32" s="45"/>
      <c r="P32" s="39">
        <f t="shared" si="0"/>
        <v>54</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84</v>
      </c>
      <c r="F33" s="37">
        <v>21.428571428571427</v>
      </c>
      <c r="G33" s="56">
        <v>67.857142857142861</v>
      </c>
      <c r="H33" s="30">
        <v>8.3333333333333321</v>
      </c>
      <c r="I33" s="31">
        <v>2.3809523809523809</v>
      </c>
      <c r="J33" s="4"/>
      <c r="K33" s="4"/>
      <c r="M33" s="129"/>
      <c r="N33" s="42" t="s">
        <v>14</v>
      </c>
      <c r="O33" s="46"/>
      <c r="P33" s="40">
        <f t="shared" si="0"/>
        <v>84</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row r="35" spans="2:123" ht="22.5" customHeight="1" x14ac:dyDescent="0.15">
      <c r="D35" s="82" t="str">
        <f>F28</f>
        <v>そう思う</v>
      </c>
      <c r="E35" s="82" t="str">
        <f t="shared" ref="E35:G35" si="1">G28</f>
        <v>どちらかと言えばそう思う</v>
      </c>
      <c r="F35" s="82" t="str">
        <f t="shared" si="1"/>
        <v>どちらかと言えばそう思わない</v>
      </c>
      <c r="G35" s="82" t="str">
        <f t="shared" si="1"/>
        <v>そう思わない</v>
      </c>
      <c r="H35" s="82" t="s">
        <v>323</v>
      </c>
      <c r="I35" s="82"/>
      <c r="J35" s="82"/>
      <c r="K35" s="82"/>
    </row>
    <row r="36" spans="2:123" ht="22.5" customHeight="1" x14ac:dyDescent="0.15">
      <c r="C36" t="str">
        <f>C31 &amp; "(n=" &amp; E31 &amp; ")"</f>
        <v>男性・管理職/総合職(n=107)</v>
      </c>
      <c r="D36" s="83">
        <f>F31</f>
        <v>22.429906542056074</v>
      </c>
      <c r="E36" s="83">
        <f t="shared" ref="E36:G38" si="2">G31</f>
        <v>54.205607476635507</v>
      </c>
      <c r="F36" s="83">
        <f t="shared" si="2"/>
        <v>18.691588785046729</v>
      </c>
      <c r="G36" s="83">
        <f t="shared" si="2"/>
        <v>4.6728971962616823</v>
      </c>
      <c r="H36" s="83">
        <f>SUM(D36:G36)</f>
        <v>100</v>
      </c>
      <c r="I36" s="83"/>
      <c r="J36" s="83"/>
      <c r="K36" s="83"/>
    </row>
    <row r="37" spans="2:123" ht="22.5" customHeight="1" x14ac:dyDescent="0.15">
      <c r="C37" t="str">
        <f t="shared" ref="C37:C38" si="3">C32 &amp; "(n=" &amp; E32 &amp; ")"</f>
        <v>女性・管理職/総合職(n=54)</v>
      </c>
      <c r="D37" s="83">
        <f t="shared" ref="D37:D38" si="4">F32</f>
        <v>24.074074074074073</v>
      </c>
      <c r="E37" s="83">
        <f t="shared" si="2"/>
        <v>59.259259259259252</v>
      </c>
      <c r="F37" s="83">
        <f t="shared" si="2"/>
        <v>11.111111111111111</v>
      </c>
      <c r="G37" s="83">
        <f t="shared" si="2"/>
        <v>5.5555555555555554</v>
      </c>
      <c r="H37" s="83">
        <f t="shared" ref="H37:H39" si="5">SUM(D37:G37)</f>
        <v>100</v>
      </c>
      <c r="I37" s="83"/>
      <c r="J37" s="83"/>
      <c r="K37" s="83"/>
    </row>
    <row r="38" spans="2:123" ht="22.5" customHeight="1" x14ac:dyDescent="0.15">
      <c r="C38" t="str">
        <f t="shared" si="3"/>
        <v>女性・一般職(n=84)</v>
      </c>
      <c r="D38" s="83">
        <f t="shared" si="4"/>
        <v>21.428571428571427</v>
      </c>
      <c r="E38" s="83">
        <f t="shared" si="2"/>
        <v>67.857142857142861</v>
      </c>
      <c r="F38" s="83">
        <f t="shared" si="2"/>
        <v>8.3333333333333321</v>
      </c>
      <c r="G38" s="83">
        <f t="shared" si="2"/>
        <v>2.3809523809523809</v>
      </c>
      <c r="H38" s="83">
        <f t="shared" si="5"/>
        <v>100</v>
      </c>
      <c r="I38" s="83"/>
      <c r="J38" s="83"/>
      <c r="K38" s="83"/>
    </row>
    <row r="39" spans="2:123" ht="22.5" customHeight="1" x14ac:dyDescent="0.15">
      <c r="C39" t="str">
        <f>B30 &amp; "(n=" &amp; E30 &amp; ")"</f>
        <v>全体(n=258)</v>
      </c>
      <c r="D39" s="83">
        <f>F30</f>
        <v>22.868217054263564</v>
      </c>
      <c r="E39" s="83">
        <f t="shared" ref="E39:G39" si="6">G30</f>
        <v>60.077519379844958</v>
      </c>
      <c r="F39" s="83">
        <f t="shared" si="6"/>
        <v>13.178294573643413</v>
      </c>
      <c r="G39" s="83">
        <f t="shared" si="6"/>
        <v>3.8759689922480618</v>
      </c>
      <c r="H39" s="83">
        <f t="shared" si="5"/>
        <v>100</v>
      </c>
      <c r="I39" s="83"/>
      <c r="J39" s="83"/>
      <c r="K39" s="83"/>
    </row>
    <row r="40" spans="2:123" ht="22.5" customHeight="1" x14ac:dyDescent="0.15">
      <c r="I40" s="83"/>
    </row>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39" priority="2" stopIfTrue="1" operator="equal">
      <formula>"."</formula>
    </cfRule>
  </conditionalFormatting>
  <conditionalFormatting sqref="N31:N32">
    <cfRule type="cellIs" dxfId="3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T51"/>
  <sheetViews>
    <sheetView topLeftCell="B34" zoomScaleNormal="100" workbookViewId="0">
      <selection activeCell="B34" sqref="A34:XFD34"/>
    </sheetView>
  </sheetViews>
  <sheetFormatPr defaultColWidth="5.25" defaultRowHeight="13.5" x14ac:dyDescent="0.15"/>
  <cols>
    <col min="1" max="2" width="7" customWidth="1"/>
    <col min="3" max="3" width="25.625" customWidth="1"/>
    <col min="4" max="4" width="4.625" customWidth="1"/>
    <col min="5" max="5" width="5.375" customWidth="1"/>
    <col min="6" max="12" width="6.75" customWidth="1"/>
    <col min="13" max="13" width="3.375" customWidth="1"/>
    <col min="14" max="14" width="7" customWidth="1"/>
    <col min="15" max="15" width="25.625" customWidth="1"/>
    <col min="16" max="16" width="4.625" customWidth="1"/>
    <col min="17" max="17" width="5.375" customWidth="1"/>
    <col min="18" max="26" width="5.25" customWidth="1"/>
    <col min="27" max="33" width="5.375" customWidth="1"/>
    <col min="34" max="124" width="5.25" customWidth="1"/>
  </cols>
  <sheetData>
    <row r="1" spans="2:124" s="1" customFormat="1" ht="21.75" customHeight="1" x14ac:dyDescent="0.15">
      <c r="B1" s="15"/>
      <c r="C1" s="16"/>
      <c r="D1" s="2"/>
      <c r="E1" s="13"/>
      <c r="F1" s="4"/>
      <c r="G1" s="4"/>
      <c r="H1" s="4"/>
      <c r="I1" s="4"/>
      <c r="J1" s="4"/>
      <c r="K1" s="4"/>
      <c r="L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row>
    <row r="2" spans="2:124" s="1" customFormat="1" ht="15" customHeight="1" x14ac:dyDescent="0.15">
      <c r="B2" s="15"/>
      <c r="C2" s="16"/>
      <c r="D2" s="2"/>
      <c r="E2" s="13"/>
      <c r="F2" s="4"/>
      <c r="G2" s="4"/>
      <c r="H2" s="4"/>
      <c r="I2" s="4"/>
      <c r="J2" s="4"/>
      <c r="K2" s="4"/>
      <c r="L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row>
    <row r="3" spans="2:124" s="1" customFormat="1" ht="15" customHeight="1" x14ac:dyDescent="0.15">
      <c r="B3" s="15"/>
      <c r="C3" s="16"/>
      <c r="D3" s="2"/>
      <c r="E3" s="13"/>
      <c r="F3" s="4"/>
      <c r="G3" s="4"/>
      <c r="H3" s="4"/>
      <c r="I3" s="4"/>
      <c r="J3" s="4"/>
      <c r="K3" s="4"/>
      <c r="L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row>
    <row r="4" spans="2:124" s="1" customFormat="1" ht="15" customHeight="1" x14ac:dyDescent="0.15">
      <c r="B4" s="15"/>
      <c r="C4" s="16"/>
      <c r="D4" s="2"/>
      <c r="E4" s="13"/>
      <c r="F4" s="4"/>
      <c r="G4" s="4"/>
      <c r="H4" s="4"/>
      <c r="I4" s="4"/>
      <c r="J4" s="4"/>
      <c r="K4" s="4"/>
      <c r="L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row>
    <row r="5" spans="2:124" s="1" customFormat="1" ht="15" customHeight="1" x14ac:dyDescent="0.15">
      <c r="B5" s="15"/>
      <c r="C5" s="16"/>
      <c r="D5" s="2"/>
      <c r="E5" s="13"/>
      <c r="F5" s="4"/>
      <c r="G5" s="4"/>
      <c r="H5" s="4"/>
      <c r="I5" s="4"/>
      <c r="J5" s="4"/>
      <c r="K5" s="4"/>
      <c r="L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row>
    <row r="6" spans="2:124" s="1" customFormat="1" ht="15" customHeight="1" x14ac:dyDescent="0.15">
      <c r="B6" s="15"/>
      <c r="C6" s="16"/>
      <c r="D6" s="2"/>
      <c r="E6" s="13"/>
      <c r="F6" s="4"/>
      <c r="G6" s="4"/>
      <c r="H6" s="4"/>
      <c r="I6" s="4"/>
      <c r="J6" s="4"/>
      <c r="K6" s="4"/>
      <c r="L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row>
    <row r="7" spans="2:124" s="1" customFormat="1" ht="15" customHeight="1" x14ac:dyDescent="0.15">
      <c r="B7" s="15"/>
      <c r="C7" s="16"/>
      <c r="D7" s="2"/>
      <c r="E7" s="13"/>
      <c r="F7" s="4"/>
      <c r="G7" s="4"/>
      <c r="H7" s="4"/>
      <c r="I7" s="4"/>
      <c r="J7" s="4"/>
      <c r="K7" s="4"/>
      <c r="L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row>
    <row r="8" spans="2:124" s="1" customFormat="1" ht="15" hidden="1" customHeight="1" x14ac:dyDescent="0.15">
      <c r="B8" s="15"/>
      <c r="C8" s="16"/>
      <c r="D8" s="2"/>
      <c r="E8" s="13"/>
      <c r="F8" s="4"/>
      <c r="G8" s="4"/>
      <c r="H8" s="4"/>
      <c r="I8" s="4"/>
      <c r="J8" s="4"/>
      <c r="K8" s="4"/>
      <c r="L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row>
    <row r="9" spans="2:124" s="1" customFormat="1" ht="15" hidden="1" customHeight="1" x14ac:dyDescent="0.15">
      <c r="B9" s="15"/>
      <c r="C9" s="16"/>
      <c r="D9" s="2"/>
      <c r="E9" s="13"/>
      <c r="F9" s="4"/>
      <c r="G9" s="4"/>
      <c r="H9" s="4"/>
      <c r="I9" s="4"/>
      <c r="J9" s="4"/>
      <c r="K9" s="4"/>
      <c r="L9" s="4"/>
      <c r="M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row>
    <row r="10" spans="2:124" s="1" customFormat="1" ht="15" hidden="1" customHeight="1" x14ac:dyDescent="0.15">
      <c r="B10" s="15"/>
      <c r="C10" s="16"/>
      <c r="D10" s="5"/>
      <c r="E10" s="12"/>
      <c r="F10" s="4"/>
      <c r="G10" s="4"/>
      <c r="H10" s="4"/>
      <c r="I10" s="4"/>
      <c r="J10" s="4"/>
      <c r="K10" s="4"/>
      <c r="L10" s="4"/>
      <c r="M10" s="3"/>
      <c r="Q10" s="4"/>
      <c r="R10" s="4"/>
      <c r="S10" s="4"/>
      <c r="T10" s="4"/>
      <c r="U10" s="4"/>
      <c r="V10" s="4"/>
      <c r="W10" s="4"/>
      <c r="X10" s="4"/>
      <c r="Y10" s="4"/>
      <c r="Z10" s="3"/>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row>
    <row r="11" spans="2:124" s="1" customFormat="1" ht="15" hidden="1" customHeight="1" x14ac:dyDescent="0.15">
      <c r="B11" s="15"/>
      <c r="C11" s="16"/>
      <c r="D11" s="5"/>
      <c r="E11" s="12"/>
      <c r="F11" s="4"/>
      <c r="G11" s="4"/>
      <c r="H11" s="4"/>
      <c r="I11" s="4"/>
      <c r="J11" s="4"/>
      <c r="K11" s="4"/>
      <c r="L11" s="4"/>
      <c r="M11" s="6"/>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row>
    <row r="12" spans="2:124" s="1" customFormat="1" ht="15" hidden="1" customHeight="1" x14ac:dyDescent="0.15">
      <c r="B12" s="15"/>
      <c r="C12" s="16"/>
      <c r="D12" s="5"/>
      <c r="E12" s="12"/>
      <c r="F12" s="4"/>
      <c r="G12" s="4"/>
      <c r="H12" s="4"/>
      <c r="I12" s="4"/>
      <c r="J12" s="4"/>
      <c r="K12" s="4"/>
      <c r="L12" s="4"/>
      <c r="M12" s="6"/>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row>
    <row r="13" spans="2:124" s="1" customFormat="1" ht="15" hidden="1" customHeight="1" x14ac:dyDescent="0.15">
      <c r="B13" s="15"/>
      <c r="C13" s="16"/>
      <c r="D13" s="5"/>
      <c r="E13" s="12"/>
      <c r="F13" s="4"/>
      <c r="G13" s="4"/>
      <c r="H13" s="4"/>
      <c r="I13" s="4"/>
      <c r="J13" s="4"/>
      <c r="K13" s="4"/>
      <c r="L13" s="4"/>
      <c r="M13" s="6"/>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row>
    <row r="14" spans="2:124" s="1" customFormat="1" ht="15" customHeight="1" x14ac:dyDescent="0.15">
      <c r="B14" s="15"/>
      <c r="C14" s="16"/>
      <c r="D14" s="5"/>
      <c r="E14" s="12"/>
      <c r="F14" s="4"/>
      <c r="G14" s="4"/>
      <c r="H14" s="4"/>
      <c r="I14" s="4"/>
      <c r="J14" s="4"/>
      <c r="K14" s="4"/>
      <c r="L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row>
    <row r="15" spans="2:124" s="1" customFormat="1" ht="15" customHeight="1" x14ac:dyDescent="0.15">
      <c r="B15" s="15"/>
      <c r="C15" s="16"/>
      <c r="D15" s="5"/>
      <c r="E15" s="12"/>
      <c r="F15" s="4"/>
      <c r="G15" s="4"/>
      <c r="H15" s="4"/>
      <c r="I15" s="4"/>
      <c r="J15" s="4"/>
      <c r="K15" s="4"/>
      <c r="L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row>
    <row r="16" spans="2:124" s="1" customFormat="1" ht="15" customHeight="1" x14ac:dyDescent="0.15">
      <c r="B16" s="15"/>
      <c r="C16" s="16"/>
      <c r="D16" s="5"/>
      <c r="E16" s="12"/>
      <c r="F16" s="4"/>
      <c r="G16" s="4"/>
      <c r="H16" s="4"/>
      <c r="I16" s="4"/>
      <c r="J16" s="4"/>
      <c r="K16" s="4"/>
      <c r="L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row>
    <row r="17" spans="2:124" s="1" customFormat="1" ht="15" customHeight="1" x14ac:dyDescent="0.15">
      <c r="B17" s="15"/>
      <c r="C17" s="16"/>
      <c r="D17" s="5"/>
      <c r="E17" s="12"/>
      <c r="F17" s="4"/>
      <c r="G17" s="4"/>
      <c r="H17" s="4"/>
      <c r="I17" s="4"/>
      <c r="J17" s="4"/>
      <c r="K17" s="4"/>
      <c r="L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row>
    <row r="18" spans="2:124" s="1" customFormat="1" ht="15" customHeight="1" x14ac:dyDescent="0.15">
      <c r="B18" s="15"/>
      <c r="C18" s="16"/>
      <c r="D18" s="5"/>
      <c r="E18" s="12"/>
      <c r="F18" s="4"/>
      <c r="G18" s="4"/>
      <c r="H18" s="4"/>
      <c r="I18" s="4"/>
      <c r="J18" s="4"/>
      <c r="K18" s="4"/>
      <c r="L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row>
    <row r="19" spans="2:124" s="1" customFormat="1" ht="15" customHeight="1" x14ac:dyDescent="0.15">
      <c r="B19" s="15"/>
      <c r="C19" s="16"/>
      <c r="D19" s="5"/>
      <c r="E19" s="12"/>
      <c r="F19" s="4"/>
      <c r="G19" s="4"/>
      <c r="H19" s="4"/>
      <c r="I19" s="4"/>
      <c r="J19" s="4"/>
      <c r="K19" s="4"/>
      <c r="L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row>
    <row r="20" spans="2:124" s="1" customFormat="1" ht="15" customHeight="1" x14ac:dyDescent="0.15">
      <c r="B20" s="15"/>
      <c r="C20" s="16"/>
      <c r="D20" s="5"/>
      <c r="E20" s="12"/>
      <c r="F20" s="4"/>
      <c r="G20" s="4"/>
      <c r="H20" s="4"/>
      <c r="I20" s="4"/>
      <c r="J20" s="4"/>
      <c r="K20" s="4"/>
      <c r="L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row>
    <row r="21" spans="2:124" s="1" customFormat="1" ht="15" customHeight="1" x14ac:dyDescent="0.15">
      <c r="B21" s="15"/>
      <c r="C21" s="16"/>
      <c r="D21" s="5"/>
      <c r="E21" s="12"/>
      <c r="F21" s="4"/>
      <c r="G21" s="4"/>
      <c r="H21" s="4"/>
      <c r="I21" s="4"/>
      <c r="J21" s="4"/>
      <c r="K21" s="4"/>
      <c r="L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row>
    <row r="22" spans="2:124" s="1" customFormat="1" ht="15" customHeight="1" x14ac:dyDescent="0.15">
      <c r="B22" s="15"/>
      <c r="C22" s="16"/>
      <c r="D22" s="5"/>
      <c r="E22" s="12"/>
      <c r="F22" s="4"/>
      <c r="G22" s="4"/>
      <c r="H22" s="4"/>
      <c r="I22" s="4"/>
      <c r="J22" s="4"/>
      <c r="K22" s="4"/>
      <c r="L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row>
    <row r="23" spans="2:124" s="1" customFormat="1" ht="15" customHeight="1" x14ac:dyDescent="0.15">
      <c r="B23" s="15"/>
      <c r="C23" s="16"/>
      <c r="D23" s="5"/>
      <c r="E23" s="12"/>
      <c r="F23" s="4"/>
      <c r="G23" s="4"/>
      <c r="H23" s="4"/>
      <c r="I23" s="4"/>
      <c r="J23" s="4"/>
      <c r="K23" s="4"/>
      <c r="L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row>
    <row r="24" spans="2:124" s="1" customFormat="1" ht="15" customHeight="1" x14ac:dyDescent="0.15">
      <c r="B24" s="15"/>
      <c r="C24" s="16"/>
      <c r="D24" s="5"/>
      <c r="E24" s="12"/>
      <c r="F24" s="4"/>
      <c r="G24" s="4"/>
      <c r="H24" s="4"/>
      <c r="I24" s="4"/>
      <c r="J24" s="4"/>
      <c r="K24" s="4"/>
      <c r="L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row>
    <row r="25" spans="2:124" s="1" customFormat="1" ht="15" customHeight="1" x14ac:dyDescent="0.15">
      <c r="B25" s="15"/>
      <c r="C25" s="16"/>
      <c r="D25" s="5"/>
      <c r="E25" s="12"/>
      <c r="F25" s="4"/>
      <c r="G25" s="4"/>
      <c r="H25" s="4"/>
      <c r="I25" s="4"/>
      <c r="J25" s="4"/>
      <c r="K25" s="4"/>
      <c r="L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row>
    <row r="26" spans="2:124" s="1" customFormat="1" ht="15" customHeight="1" x14ac:dyDescent="0.15">
      <c r="B26" s="15"/>
      <c r="C26" s="16"/>
      <c r="D26" s="5"/>
      <c r="E26" s="12"/>
      <c r="F26" s="4"/>
      <c r="G26" s="4"/>
      <c r="H26" s="4"/>
      <c r="I26" s="4"/>
      <c r="J26" s="4"/>
      <c r="K26" s="4"/>
      <c r="L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row>
    <row r="27" spans="2:124" s="1" customFormat="1" ht="15" customHeight="1" x14ac:dyDescent="0.15">
      <c r="B27" s="20"/>
      <c r="C27" s="20"/>
      <c r="D27" s="47"/>
      <c r="E27" s="34"/>
      <c r="F27" s="10"/>
      <c r="G27" s="10"/>
      <c r="H27" s="10"/>
      <c r="I27" s="10"/>
      <c r="J27" s="10"/>
      <c r="K27" s="4"/>
      <c r="L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row>
    <row r="28" spans="2:124" s="4" customFormat="1" ht="129.94999999999999" customHeight="1" x14ac:dyDescent="0.15">
      <c r="B28" s="20"/>
      <c r="C28" s="20"/>
      <c r="D28" s="47"/>
      <c r="E28" s="21"/>
      <c r="F28" s="22" t="s">
        <v>252</v>
      </c>
      <c r="G28" s="23" t="s">
        <v>253</v>
      </c>
      <c r="H28" s="23" t="s">
        <v>254</v>
      </c>
      <c r="I28" s="23" t="s">
        <v>255</v>
      </c>
      <c r="J28" s="24" t="s">
        <v>256</v>
      </c>
      <c r="K28" s="17"/>
      <c r="L28" s="17"/>
      <c r="M28" s="1"/>
      <c r="N28" s="9"/>
      <c r="O28" s="9"/>
      <c r="P28" s="9"/>
      <c r="AA28" s="17"/>
      <c r="AB28" s="17"/>
      <c r="AC28" s="17"/>
      <c r="AD28" s="17"/>
      <c r="AE28" s="17"/>
      <c r="AF28" s="17"/>
    </row>
    <row r="29" spans="2:124" s="3" customFormat="1" ht="20.100000000000001" customHeight="1" x14ac:dyDescent="0.15">
      <c r="B29" s="20"/>
      <c r="C29" s="20"/>
      <c r="D29" s="47"/>
      <c r="E29" s="11" t="s">
        <v>0</v>
      </c>
      <c r="F29" s="25"/>
      <c r="G29" s="26"/>
      <c r="H29" s="26"/>
      <c r="I29" s="26"/>
      <c r="J29" s="27"/>
      <c r="K29" s="18"/>
      <c r="L29" s="18"/>
      <c r="M29" s="1"/>
      <c r="Q29" s="72" t="s">
        <v>0</v>
      </c>
      <c r="Y29" s="12"/>
      <c r="Z29" s="4"/>
      <c r="AA29" s="14" t="s">
        <v>1</v>
      </c>
      <c r="AB29" s="18"/>
      <c r="AC29" s="18"/>
      <c r="AD29" s="18"/>
      <c r="AE29" s="18"/>
      <c r="AF29" s="18"/>
    </row>
    <row r="30" spans="2:124" s="1" customFormat="1" ht="22.5" customHeight="1" x14ac:dyDescent="0.15">
      <c r="B30" s="125" t="s">
        <v>10</v>
      </c>
      <c r="C30" s="126"/>
      <c r="D30" s="126"/>
      <c r="E30" s="38">
        <v>423</v>
      </c>
      <c r="F30" s="35">
        <v>32.62411347517731</v>
      </c>
      <c r="G30" s="32">
        <v>4.4917257683215128</v>
      </c>
      <c r="H30" s="32">
        <v>0.2364066193853428</v>
      </c>
      <c r="I30" s="32">
        <v>53.191489361702125</v>
      </c>
      <c r="J30" s="33">
        <v>9.456264775413711</v>
      </c>
      <c r="K30" s="19"/>
      <c r="L30" s="19"/>
      <c r="N30" s="125" t="s">
        <v>10</v>
      </c>
      <c r="O30" s="126"/>
      <c r="P30" s="126"/>
      <c r="Q30" s="38">
        <f t="shared" ref="Q30:Q33" si="0">IF(LEN(E30)=0,"",E30)</f>
        <v>423</v>
      </c>
      <c r="R30" s="78"/>
      <c r="S30" s="79"/>
      <c r="T30" s="79"/>
      <c r="U30" s="79"/>
      <c r="V30" s="79"/>
      <c r="W30" s="79"/>
      <c r="X30" s="79"/>
      <c r="Y30" s="79"/>
      <c r="Z30" s="80"/>
      <c r="AA30" s="81"/>
      <c r="AB30" s="8"/>
      <c r="AC30" s="8"/>
      <c r="AD30" s="8"/>
      <c r="AE30" s="8"/>
      <c r="AF30" s="8"/>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row>
    <row r="31" spans="2:124" s="1" customFormat="1" ht="22.5" customHeight="1" x14ac:dyDescent="0.15">
      <c r="B31" s="127" t="s">
        <v>11</v>
      </c>
      <c r="C31" s="43" t="s">
        <v>12</v>
      </c>
      <c r="D31" s="44"/>
      <c r="E31" s="39">
        <v>180</v>
      </c>
      <c r="F31" s="65">
        <v>52.222222222222229</v>
      </c>
      <c r="G31" s="28">
        <v>5</v>
      </c>
      <c r="H31" s="28">
        <v>0</v>
      </c>
      <c r="I31" s="53">
        <v>35</v>
      </c>
      <c r="J31" s="29">
        <v>7.7777777777777777</v>
      </c>
      <c r="K31" s="19"/>
      <c r="L31" s="19"/>
      <c r="M31" s="4"/>
      <c r="N31" s="127" t="s">
        <v>11</v>
      </c>
      <c r="O31" s="43" t="s">
        <v>12</v>
      </c>
      <c r="P31" s="44"/>
      <c r="Q31" s="39">
        <f t="shared" si="0"/>
        <v>180</v>
      </c>
      <c r="R31" s="73"/>
      <c r="S31" s="7"/>
      <c r="T31" s="7"/>
      <c r="U31" s="7"/>
      <c r="V31" s="7"/>
      <c r="W31" s="7"/>
      <c r="X31" s="7"/>
      <c r="Y31" s="7"/>
      <c r="Z31" s="4"/>
      <c r="AA31" s="74"/>
      <c r="AB31" s="8"/>
      <c r="AC31" s="8"/>
      <c r="AD31" s="8"/>
      <c r="AE31" s="8"/>
      <c r="AF31" s="8"/>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row>
    <row r="32" spans="2:124" s="1" customFormat="1" ht="22.5" customHeight="1" x14ac:dyDescent="0.15">
      <c r="B32" s="128"/>
      <c r="C32" s="41" t="s">
        <v>13</v>
      </c>
      <c r="D32" s="45"/>
      <c r="E32" s="39">
        <v>82</v>
      </c>
      <c r="F32" s="67">
        <v>21.951219512195124</v>
      </c>
      <c r="G32" s="28">
        <v>3.6585365853658534</v>
      </c>
      <c r="H32" s="28">
        <v>1.2195121951219512</v>
      </c>
      <c r="I32" s="60">
        <v>60.975609756097562</v>
      </c>
      <c r="J32" s="29">
        <v>12.195121951219512</v>
      </c>
      <c r="K32" s="19"/>
      <c r="L32" s="19"/>
      <c r="M32" s="4"/>
      <c r="N32" s="128"/>
      <c r="O32" s="41" t="s">
        <v>13</v>
      </c>
      <c r="P32" s="45"/>
      <c r="Q32" s="39">
        <f t="shared" si="0"/>
        <v>82</v>
      </c>
      <c r="R32" s="73"/>
      <c r="S32" s="7"/>
      <c r="T32" s="7"/>
      <c r="U32" s="7"/>
      <c r="V32" s="7"/>
      <c r="W32" s="7"/>
      <c r="X32" s="7"/>
      <c r="Y32" s="7"/>
      <c r="Z32" s="4"/>
      <c r="AA32" s="74"/>
      <c r="AB32" s="8"/>
      <c r="AC32" s="8"/>
      <c r="AD32" s="8"/>
      <c r="AE32" s="8"/>
      <c r="AF32" s="8"/>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row>
    <row r="33" spans="2:124" s="1" customFormat="1" ht="22.5" customHeight="1" x14ac:dyDescent="0.15">
      <c r="B33" s="129"/>
      <c r="C33" s="42" t="s">
        <v>14</v>
      </c>
      <c r="D33" s="46"/>
      <c r="E33" s="40">
        <v>138</v>
      </c>
      <c r="F33" s="52">
        <v>15.217391304347828</v>
      </c>
      <c r="G33" s="30">
        <v>4.3478260869565215</v>
      </c>
      <c r="H33" s="30">
        <v>0</v>
      </c>
      <c r="I33" s="50">
        <v>70.289855072463766</v>
      </c>
      <c r="J33" s="31">
        <v>10.144927536231885</v>
      </c>
      <c r="K33" s="4"/>
      <c r="L33" s="4"/>
      <c r="N33" s="129"/>
      <c r="O33" s="42" t="s">
        <v>14</v>
      </c>
      <c r="P33" s="46"/>
      <c r="Q33" s="40">
        <f t="shared" si="0"/>
        <v>138</v>
      </c>
      <c r="R33" s="75"/>
      <c r="S33" s="76"/>
      <c r="T33" s="76"/>
      <c r="U33" s="76"/>
      <c r="V33" s="76"/>
      <c r="W33" s="76"/>
      <c r="X33" s="76"/>
      <c r="Y33" s="76"/>
      <c r="Z33" s="76"/>
      <c r="AA33" s="77"/>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row>
    <row r="34" spans="2:124" s="122" customFormat="1" ht="22.5" customHeight="1" x14ac:dyDescent="0.15">
      <c r="B34" s="116"/>
      <c r="C34" s="117"/>
      <c r="D34" s="118"/>
      <c r="E34" s="119"/>
      <c r="F34" s="120"/>
      <c r="G34" s="120"/>
      <c r="H34" s="120"/>
      <c r="I34" s="120"/>
      <c r="J34" s="120"/>
      <c r="K34" s="121"/>
      <c r="L34" s="121"/>
      <c r="N34" s="116"/>
      <c r="O34" s="117"/>
      <c r="P34" s="118"/>
      <c r="Q34" s="119"/>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row>
    <row r="35" spans="2:124" ht="22.5" customHeight="1" x14ac:dyDescent="0.15">
      <c r="D35" s="82" t="str">
        <f>F28</f>
        <v>受けたことがある</v>
      </c>
      <c r="E35" s="82" t="str">
        <f>G28</f>
        <v>研修はあったが、受けなかった</v>
      </c>
      <c r="F35" s="82" t="str">
        <f>H28</f>
        <v>今後受ける予定である</v>
      </c>
      <c r="G35" s="82" t="str">
        <f>I28</f>
        <v>そういった研修はない</v>
      </c>
      <c r="H35" s="82" t="str">
        <f>J28</f>
        <v>わからない／覚えていない</v>
      </c>
      <c r="I35" s="82" t="s">
        <v>323</v>
      </c>
      <c r="J35" s="82"/>
      <c r="K35" s="82"/>
    </row>
    <row r="36" spans="2:124" ht="22.5" customHeight="1" x14ac:dyDescent="0.15">
      <c r="C36" t="str">
        <f>C31 &amp; "(n=" &amp; E31 &amp; ")"</f>
        <v>男性・管理職/総合職(n=180)</v>
      </c>
      <c r="D36" s="83">
        <f t="shared" ref="D36:H38" si="1">F31</f>
        <v>52.222222222222229</v>
      </c>
      <c r="E36" s="83">
        <f t="shared" si="1"/>
        <v>5</v>
      </c>
      <c r="F36" s="83">
        <f t="shared" si="1"/>
        <v>0</v>
      </c>
      <c r="G36" s="83">
        <f t="shared" si="1"/>
        <v>35</v>
      </c>
      <c r="H36" s="83">
        <f t="shared" si="1"/>
        <v>7.7777777777777777</v>
      </c>
      <c r="I36" s="83">
        <f>SUM(D36:H36)</f>
        <v>100</v>
      </c>
      <c r="J36" s="83"/>
      <c r="K36" s="83"/>
    </row>
    <row r="37" spans="2:124" ht="22.5" customHeight="1" x14ac:dyDescent="0.15">
      <c r="C37" t="str">
        <f>C32 &amp; "(n=" &amp; E32 &amp; ")"</f>
        <v>女性・管理職/総合職(n=82)</v>
      </c>
      <c r="D37" s="83">
        <f t="shared" si="1"/>
        <v>21.951219512195124</v>
      </c>
      <c r="E37" s="83">
        <f t="shared" si="1"/>
        <v>3.6585365853658534</v>
      </c>
      <c r="F37" s="83">
        <f t="shared" si="1"/>
        <v>1.2195121951219512</v>
      </c>
      <c r="G37" s="83">
        <f t="shared" si="1"/>
        <v>60.975609756097562</v>
      </c>
      <c r="H37" s="83">
        <f t="shared" si="1"/>
        <v>12.195121951219512</v>
      </c>
      <c r="I37" s="83">
        <f t="shared" ref="I37:I39" si="2">SUM(D37:H37)</f>
        <v>100</v>
      </c>
      <c r="J37" s="83"/>
      <c r="K37" s="83"/>
    </row>
    <row r="38" spans="2:124" ht="22.5" customHeight="1" x14ac:dyDescent="0.15">
      <c r="C38" t="str">
        <f>C33 &amp; "(n=" &amp; E33 &amp; ")"</f>
        <v>女性・一般職(n=138)</v>
      </c>
      <c r="D38" s="83">
        <f t="shared" si="1"/>
        <v>15.217391304347828</v>
      </c>
      <c r="E38" s="83">
        <f t="shared" si="1"/>
        <v>4.3478260869565215</v>
      </c>
      <c r="F38" s="83">
        <f t="shared" si="1"/>
        <v>0</v>
      </c>
      <c r="G38" s="83">
        <f t="shared" si="1"/>
        <v>70.289855072463766</v>
      </c>
      <c r="H38" s="83">
        <f t="shared" si="1"/>
        <v>10.144927536231885</v>
      </c>
      <c r="I38" s="83">
        <f t="shared" si="2"/>
        <v>100.00000000000001</v>
      </c>
      <c r="J38" s="83"/>
      <c r="K38" s="83"/>
    </row>
    <row r="39" spans="2:124" ht="22.5" customHeight="1" x14ac:dyDescent="0.15">
      <c r="C39" t="str">
        <f>B30 &amp; "(n=" &amp; E30 &amp; ")"</f>
        <v>全体(n=423)</v>
      </c>
      <c r="D39" s="83">
        <f>F30</f>
        <v>32.62411347517731</v>
      </c>
      <c r="E39" s="83">
        <f>G30</f>
        <v>4.4917257683215128</v>
      </c>
      <c r="F39" s="83">
        <f>H30</f>
        <v>0.2364066193853428</v>
      </c>
      <c r="G39" s="83">
        <f>I30</f>
        <v>53.191489361702125</v>
      </c>
      <c r="H39" s="83">
        <f>J30</f>
        <v>9.456264775413711</v>
      </c>
      <c r="I39" s="83">
        <f t="shared" si="2"/>
        <v>100.00000000000001</v>
      </c>
      <c r="J39" s="83"/>
      <c r="K39" s="83"/>
    </row>
    <row r="40" spans="2:124" ht="22.5" customHeight="1" x14ac:dyDescent="0.15">
      <c r="E40" s="83">
        <f>E36-E37</f>
        <v>1.3414634146341466</v>
      </c>
      <c r="F40" s="83">
        <f t="shared" ref="F40:I40" si="3">F36-F37</f>
        <v>-1.2195121951219512</v>
      </c>
      <c r="G40" s="83">
        <f t="shared" si="3"/>
        <v>-25.975609756097562</v>
      </c>
      <c r="H40" s="83">
        <f t="shared" si="3"/>
        <v>-4.4173441734417347</v>
      </c>
      <c r="I40" s="83">
        <f t="shared" si="3"/>
        <v>0</v>
      </c>
    </row>
    <row r="41" spans="2:124" ht="22.5" customHeight="1" x14ac:dyDescent="0.15"/>
    <row r="42" spans="2:124" ht="22.5" customHeight="1" x14ac:dyDescent="0.15"/>
    <row r="43" spans="2:124" ht="22.5" customHeight="1" x14ac:dyDescent="0.15"/>
    <row r="44" spans="2:124" ht="22.5" customHeight="1" x14ac:dyDescent="0.15"/>
    <row r="45" spans="2:124" ht="22.5" customHeight="1" x14ac:dyDescent="0.15"/>
    <row r="46" spans="2:124" ht="22.5" customHeight="1" x14ac:dyDescent="0.15"/>
    <row r="47" spans="2:124" ht="22.5" customHeight="1" x14ac:dyDescent="0.15"/>
    <row r="48" spans="2:124" ht="22.5" customHeight="1" x14ac:dyDescent="0.15"/>
    <row r="49" ht="22.5" customHeight="1" x14ac:dyDescent="0.15"/>
    <row r="50" ht="22.5" customHeight="1" x14ac:dyDescent="0.15"/>
    <row r="51" ht="22.5" customHeight="1" x14ac:dyDescent="0.15"/>
  </sheetData>
  <mergeCells count="4">
    <mergeCell ref="B30:D30"/>
    <mergeCell ref="B31:B33"/>
    <mergeCell ref="N30:P30"/>
    <mergeCell ref="N31:N33"/>
  </mergeCells>
  <phoneticPr fontId="5"/>
  <conditionalFormatting sqref="AA28:AF28 C31:C32 F28:L28">
    <cfRule type="cellIs" dxfId="37" priority="2" stopIfTrue="1" operator="equal">
      <formula>"."</formula>
    </cfRule>
  </conditionalFormatting>
  <conditionalFormatting sqref="O31:O32">
    <cfRule type="cellIs" dxfId="3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28" zoomScaleNormal="100" workbookViewId="0">
      <selection activeCell="K35" sqref="K35"/>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257</v>
      </c>
      <c r="G28" s="23" t="s">
        <v>258</v>
      </c>
      <c r="H28" s="23" t="s">
        <v>259</v>
      </c>
      <c r="I28" s="24" t="s">
        <v>260</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138</v>
      </c>
      <c r="F30" s="35">
        <v>11.594202898550725</v>
      </c>
      <c r="G30" s="32">
        <v>49.275362318840585</v>
      </c>
      <c r="H30" s="32">
        <v>28.985507246376812</v>
      </c>
      <c r="I30" s="33">
        <v>10.144927536231885</v>
      </c>
      <c r="J30" s="8"/>
      <c r="K30" s="19"/>
      <c r="M30" s="125" t="s">
        <v>10</v>
      </c>
      <c r="N30" s="126"/>
      <c r="O30" s="126"/>
      <c r="P30" s="38">
        <f t="shared" ref="P30:P33" si="0">IF(LEN(E30)=0,"",E30)</f>
        <v>138</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94</v>
      </c>
      <c r="F31" s="36">
        <v>12.76595744680851</v>
      </c>
      <c r="G31" s="28">
        <v>45.744680851063826</v>
      </c>
      <c r="H31" s="28">
        <v>31.914893617021278</v>
      </c>
      <c r="I31" s="29">
        <v>9.5744680851063837</v>
      </c>
      <c r="J31" s="8"/>
      <c r="K31" s="19"/>
      <c r="L31" s="4"/>
      <c r="M31" s="127" t="s">
        <v>11</v>
      </c>
      <c r="N31" s="43" t="s">
        <v>12</v>
      </c>
      <c r="O31" s="44"/>
      <c r="P31" s="39">
        <f t="shared" si="0"/>
        <v>94</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18</v>
      </c>
      <c r="F32" s="36">
        <v>11.111111111111111</v>
      </c>
      <c r="G32" s="28">
        <v>61.111111111111114</v>
      </c>
      <c r="H32" s="28">
        <v>22.222222222222221</v>
      </c>
      <c r="I32" s="29">
        <v>5.5555555555555554</v>
      </c>
      <c r="J32" s="8"/>
      <c r="K32" s="19"/>
      <c r="L32" s="4"/>
      <c r="M32" s="128"/>
      <c r="N32" s="41" t="s">
        <v>13</v>
      </c>
      <c r="O32" s="45"/>
      <c r="P32" s="39">
        <f t="shared" si="0"/>
        <v>18</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21</v>
      </c>
      <c r="F33" s="37">
        <v>9.5238095238095237</v>
      </c>
      <c r="G33" s="30">
        <v>61.904761904761905</v>
      </c>
      <c r="H33" s="30">
        <v>14.285714285714285</v>
      </c>
      <c r="I33" s="31">
        <v>14.285714285714285</v>
      </c>
      <c r="J33" s="8"/>
      <c r="K33" s="4"/>
      <c r="M33" s="129"/>
      <c r="N33" s="42" t="s">
        <v>14</v>
      </c>
      <c r="O33" s="46"/>
      <c r="P33" s="40">
        <f t="shared" si="0"/>
        <v>21</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c r="J34" s="83"/>
    </row>
    <row r="35" spans="2:123" ht="22.5" customHeight="1" x14ac:dyDescent="0.15">
      <c r="D35" s="82" t="str">
        <f>F28</f>
        <v>合っていた</v>
      </c>
      <c r="E35" s="82" t="str">
        <f t="shared" ref="E35:G35" si="1">G28</f>
        <v>どちらかと言えば合っていた</v>
      </c>
      <c r="F35" s="82" t="str">
        <f t="shared" si="1"/>
        <v>どちらかと言えば合っていない</v>
      </c>
      <c r="G35" s="82" t="str">
        <f t="shared" si="1"/>
        <v>合っていない</v>
      </c>
      <c r="H35" s="82" t="s">
        <v>323</v>
      </c>
      <c r="I35" s="82"/>
      <c r="J35" s="82"/>
      <c r="K35" s="82"/>
    </row>
    <row r="36" spans="2:123" ht="22.5" customHeight="1" x14ac:dyDescent="0.15">
      <c r="C36" t="str">
        <f>C31 &amp; "(n=" &amp; E31 &amp; ")"</f>
        <v>男性・管理職/総合職(n=94)</v>
      </c>
      <c r="D36" s="83">
        <f>F31</f>
        <v>12.76595744680851</v>
      </c>
      <c r="E36" s="83">
        <f t="shared" ref="E36:G38" si="2">G31</f>
        <v>45.744680851063826</v>
      </c>
      <c r="F36" s="83">
        <f t="shared" si="2"/>
        <v>31.914893617021278</v>
      </c>
      <c r="G36" s="83">
        <f t="shared" si="2"/>
        <v>9.5744680851063837</v>
      </c>
      <c r="H36" s="83">
        <f>SUM(D36:G36)</f>
        <v>100</v>
      </c>
      <c r="I36" s="83"/>
      <c r="J36" s="83"/>
      <c r="K36" s="83"/>
    </row>
    <row r="37" spans="2:123" ht="22.5" customHeight="1" x14ac:dyDescent="0.15">
      <c r="C37" t="str">
        <f t="shared" ref="C37:C38" si="3">C32 &amp; "(n=" &amp; E32 &amp; ")"</f>
        <v>女性・管理職/総合職(n=18)</v>
      </c>
      <c r="D37" s="83">
        <f t="shared" ref="D37:D38" si="4">F32</f>
        <v>11.111111111111111</v>
      </c>
      <c r="E37" s="83">
        <f t="shared" si="2"/>
        <v>61.111111111111114</v>
      </c>
      <c r="F37" s="83">
        <f t="shared" si="2"/>
        <v>22.222222222222221</v>
      </c>
      <c r="G37" s="83">
        <f t="shared" si="2"/>
        <v>5.5555555555555554</v>
      </c>
      <c r="H37" s="83">
        <f t="shared" ref="H37:H39" si="5">SUM(D37:G37)</f>
        <v>100.00000000000001</v>
      </c>
      <c r="I37" s="83"/>
      <c r="J37" s="83"/>
      <c r="K37" s="83"/>
    </row>
    <row r="38" spans="2:123" ht="22.5" customHeight="1" x14ac:dyDescent="0.15">
      <c r="C38" t="str">
        <f t="shared" si="3"/>
        <v>女性・一般職(n=21)</v>
      </c>
      <c r="D38" s="83">
        <f t="shared" si="4"/>
        <v>9.5238095238095237</v>
      </c>
      <c r="E38" s="83">
        <f t="shared" si="2"/>
        <v>61.904761904761905</v>
      </c>
      <c r="F38" s="83">
        <f t="shared" si="2"/>
        <v>14.285714285714285</v>
      </c>
      <c r="G38" s="83">
        <f t="shared" si="2"/>
        <v>14.285714285714285</v>
      </c>
      <c r="H38" s="83">
        <f t="shared" si="5"/>
        <v>100</v>
      </c>
      <c r="I38" s="83"/>
      <c r="J38" s="83"/>
      <c r="K38" s="83"/>
    </row>
    <row r="39" spans="2:123" ht="22.5" customHeight="1" x14ac:dyDescent="0.15">
      <c r="C39" t="str">
        <f>B30 &amp; "(n=" &amp; E30 &amp; ")"</f>
        <v>全体(n=138)</v>
      </c>
      <c r="D39" s="83">
        <f>F30</f>
        <v>11.594202898550725</v>
      </c>
      <c r="E39" s="83">
        <f t="shared" ref="E39:G39" si="6">G30</f>
        <v>49.275362318840585</v>
      </c>
      <c r="F39" s="83">
        <f t="shared" si="6"/>
        <v>28.985507246376812</v>
      </c>
      <c r="G39" s="83">
        <f t="shared" si="6"/>
        <v>10.144927536231885</v>
      </c>
      <c r="H39" s="83">
        <f t="shared" si="5"/>
        <v>100.00000000000001</v>
      </c>
      <c r="I39" s="83"/>
      <c r="J39" s="83"/>
      <c r="K39" s="83"/>
    </row>
    <row r="40" spans="2:123" ht="22.5" customHeight="1" x14ac:dyDescent="0.15"/>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35" priority="2" stopIfTrue="1" operator="equal">
      <formula>"."</formula>
    </cfRule>
  </conditionalFormatting>
  <conditionalFormatting sqref="N31:N32">
    <cfRule type="cellIs" dxfId="3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A1:J14"/>
  <sheetViews>
    <sheetView topLeftCell="A4" workbookViewId="0">
      <selection activeCell="K24" sqref="K24"/>
    </sheetView>
  </sheetViews>
  <sheetFormatPr defaultRowHeight="13.5" x14ac:dyDescent="0.15"/>
  <cols>
    <col min="1" max="1" width="28.25" bestFit="1" customWidth="1"/>
    <col min="2" max="2" width="4.5" bestFit="1" customWidth="1"/>
  </cols>
  <sheetData>
    <row r="1" spans="1:10" x14ac:dyDescent="0.15">
      <c r="C1" t="s">
        <v>252</v>
      </c>
      <c r="D1" t="s">
        <v>253</v>
      </c>
      <c r="E1" t="s">
        <v>254</v>
      </c>
      <c r="F1" t="s">
        <v>255</v>
      </c>
      <c r="G1" t="s">
        <v>256</v>
      </c>
      <c r="H1" t="s">
        <v>327</v>
      </c>
    </row>
    <row r="2" spans="1:10" x14ac:dyDescent="0.15">
      <c r="A2" t="s">
        <v>330</v>
      </c>
      <c r="B2">
        <f>'82【Q51】'!E31</f>
        <v>180</v>
      </c>
      <c r="C2">
        <f>Q51x52!$B$2*('82【Q51】'!F31/100)</f>
        <v>94</v>
      </c>
      <c r="D2">
        <f>Q51x52!$B$2*('82【Q51】'!G31/100)</f>
        <v>9</v>
      </c>
      <c r="E2">
        <f>Q51x52!$B$2*('82【Q51】'!H31/100)</f>
        <v>0</v>
      </c>
      <c r="F2">
        <f>Q51x52!$B$2*('82【Q51】'!I31/100)</f>
        <v>62.999999999999993</v>
      </c>
      <c r="G2">
        <f>Q51x52!$B$2*('82【Q51】'!J31/100)</f>
        <v>14</v>
      </c>
      <c r="H2">
        <f>SUM(C2:G2)</f>
        <v>180</v>
      </c>
    </row>
    <row r="3" spans="1:10" x14ac:dyDescent="0.15">
      <c r="A3" t="s">
        <v>331</v>
      </c>
      <c r="B3">
        <f>'82【Q51】'!E32</f>
        <v>82</v>
      </c>
      <c r="C3">
        <f>Q51x52!$B$3*('82【Q51】'!F32/100)</f>
        <v>18.000000000000004</v>
      </c>
      <c r="D3">
        <f>Q51x52!$B$3*('82【Q51】'!G32/100)</f>
        <v>3</v>
      </c>
      <c r="E3">
        <f>Q51x52!$B$3*('82【Q51】'!H32/100)</f>
        <v>1</v>
      </c>
      <c r="F3">
        <f>Q51x52!$B$3*('82【Q51】'!I32/100)</f>
        <v>50</v>
      </c>
      <c r="G3">
        <f>Q51x52!$B$3*('82【Q51】'!J32/100)</f>
        <v>10</v>
      </c>
      <c r="H3">
        <f t="shared" ref="H3:H4" si="0">SUM(C3:G3)</f>
        <v>82</v>
      </c>
    </row>
    <row r="4" spans="1:10" x14ac:dyDescent="0.15">
      <c r="A4" t="s">
        <v>332</v>
      </c>
      <c r="B4">
        <f>'82【Q51】'!E33</f>
        <v>138</v>
      </c>
      <c r="C4">
        <f>Q51x52!$B$4*('82【Q51】'!F33/100)</f>
        <v>21</v>
      </c>
      <c r="D4">
        <f>Q51x52!$B$4*('82【Q51】'!G33/100)</f>
        <v>6</v>
      </c>
      <c r="E4">
        <f>Q51x52!$B$4*('82【Q51】'!H33/100)</f>
        <v>0</v>
      </c>
      <c r="F4">
        <f>Q51x52!$B$4*('82【Q51】'!I33/100)</f>
        <v>97</v>
      </c>
      <c r="G4">
        <f>Q51x52!$B$4*('82【Q51】'!J33/100)</f>
        <v>14</v>
      </c>
      <c r="H4">
        <f t="shared" si="0"/>
        <v>138</v>
      </c>
    </row>
    <row r="6" spans="1:10" x14ac:dyDescent="0.15">
      <c r="C6" t="s">
        <v>328</v>
      </c>
      <c r="D6" t="s">
        <v>329</v>
      </c>
      <c r="F6" s="82" t="str">
        <f>'83【Q52】'!D35</f>
        <v>合っていた</v>
      </c>
      <c r="G6" s="82" t="str">
        <f>'83【Q52】'!E35</f>
        <v>どちらかと言えば合っていた</v>
      </c>
      <c r="H6" s="82" t="str">
        <f>'83【Q52】'!F35</f>
        <v>どちらかと言えば合っていない</v>
      </c>
      <c r="I6" s="82" t="str">
        <f>'83【Q52】'!G35</f>
        <v>合っていない</v>
      </c>
    </row>
    <row r="7" spans="1:10" x14ac:dyDescent="0.15">
      <c r="A7" t="str">
        <f>A2</f>
        <v>男性・管理職/総合職</v>
      </c>
      <c r="B7">
        <f>SUM(C7:D7)</f>
        <v>166</v>
      </c>
      <c r="C7">
        <f>C2</f>
        <v>94</v>
      </c>
      <c r="D7">
        <f>SUM(D2:F2)</f>
        <v>72</v>
      </c>
      <c r="F7" s="83">
        <f>'83【Q52】'!D36</f>
        <v>12.76595744680851</v>
      </c>
      <c r="G7" s="83">
        <f>'83【Q52】'!E36</f>
        <v>45.744680851063826</v>
      </c>
      <c r="H7" s="83">
        <f>'83【Q52】'!F36</f>
        <v>31.914893617021278</v>
      </c>
      <c r="I7" s="83">
        <f>'83【Q52】'!G36</f>
        <v>9.5744680851063837</v>
      </c>
    </row>
    <row r="8" spans="1:10" x14ac:dyDescent="0.15">
      <c r="A8" t="str">
        <f t="shared" ref="A8:A9" si="1">A3</f>
        <v>女性・管理職/総合職</v>
      </c>
      <c r="B8">
        <f t="shared" ref="B8:B9" si="2">SUM(C8:D8)</f>
        <v>72</v>
      </c>
      <c r="C8">
        <f t="shared" ref="C8:C9" si="3">C3</f>
        <v>18.000000000000004</v>
      </c>
      <c r="D8">
        <f t="shared" ref="D8:D9" si="4">SUM(D3:F3)</f>
        <v>54</v>
      </c>
      <c r="F8" s="83">
        <f>'83【Q52】'!D37</f>
        <v>11.111111111111111</v>
      </c>
      <c r="G8" s="83">
        <f>'83【Q52】'!E37</f>
        <v>61.111111111111114</v>
      </c>
      <c r="H8" s="83">
        <f>'83【Q52】'!F37</f>
        <v>22.222222222222221</v>
      </c>
      <c r="I8" s="83">
        <f>'83【Q52】'!G37</f>
        <v>5.5555555555555554</v>
      </c>
    </row>
    <row r="9" spans="1:10" x14ac:dyDescent="0.15">
      <c r="A9" t="str">
        <f t="shared" si="1"/>
        <v>女性・一般職</v>
      </c>
      <c r="B9">
        <f t="shared" si="2"/>
        <v>124</v>
      </c>
      <c r="C9">
        <f t="shared" si="3"/>
        <v>21</v>
      </c>
      <c r="D9">
        <f t="shared" si="4"/>
        <v>103</v>
      </c>
      <c r="F9" s="83">
        <f>'83【Q52】'!D38</f>
        <v>9.5238095238095237</v>
      </c>
      <c r="G9" s="83">
        <f>'83【Q52】'!E38</f>
        <v>61.904761904761905</v>
      </c>
      <c r="H9" s="83">
        <f>'83【Q52】'!F38</f>
        <v>14.285714285714285</v>
      </c>
      <c r="I9" s="83">
        <f>'83【Q52】'!G38</f>
        <v>14.285714285714285</v>
      </c>
    </row>
    <row r="11" spans="1:10" x14ac:dyDescent="0.15">
      <c r="C11" t="str">
        <f>C6 &amp; F6</f>
        <v>研修あり合っていた</v>
      </c>
      <c r="D11" t="str">
        <f>C6 &amp; I6</f>
        <v>研修あり合っていない</v>
      </c>
      <c r="E11" t="str">
        <f>D6</f>
        <v>研修なし</v>
      </c>
      <c r="G11" t="s">
        <v>333</v>
      </c>
      <c r="H11" t="s">
        <v>334</v>
      </c>
      <c r="I11" t="str">
        <f>E11</f>
        <v>研修なし</v>
      </c>
      <c r="J11" t="s">
        <v>327</v>
      </c>
    </row>
    <row r="12" spans="1:10" x14ac:dyDescent="0.15">
      <c r="A12" t="str">
        <f>A7</f>
        <v>男性・管理職/総合職</v>
      </c>
      <c r="B12">
        <f>SUM(C12:E12)</f>
        <v>166</v>
      </c>
      <c r="C12">
        <f>C7*(F7+G7)/100</f>
        <v>54.999999999999993</v>
      </c>
      <c r="D12">
        <f>C7*(H7+I7)/100</f>
        <v>39</v>
      </c>
      <c r="E12">
        <f>D7</f>
        <v>72</v>
      </c>
      <c r="F12" t="str">
        <f>A12 &amp; "(n=" &amp; B12 &amp; ")"</f>
        <v>男性・管理職/総合職(n=166)</v>
      </c>
      <c r="G12" s="83">
        <f>IFERROR(C12/$B$12*100,"#N/A")</f>
        <v>33.132530120481924</v>
      </c>
      <c r="H12" s="83">
        <f t="shared" ref="H12:I12" si="5">IFERROR(D12/$B$12*100,"#N/A")</f>
        <v>23.493975903614459</v>
      </c>
      <c r="I12" s="83">
        <f t="shared" si="5"/>
        <v>43.373493975903614</v>
      </c>
      <c r="J12" s="83">
        <f>SUM(G12:I12)</f>
        <v>100</v>
      </c>
    </row>
    <row r="13" spans="1:10" x14ac:dyDescent="0.15">
      <c r="A13" t="str">
        <f t="shared" ref="A13:A14" si="6">A8</f>
        <v>女性・管理職/総合職</v>
      </c>
      <c r="B13">
        <f t="shared" ref="B13:B14" si="7">SUM(C13:E13)</f>
        <v>72</v>
      </c>
      <c r="C13">
        <f t="shared" ref="C13:C14" si="8">C8*(F8+G8)/100</f>
        <v>13.000000000000005</v>
      </c>
      <c r="D13">
        <f t="shared" ref="D13:D14" si="9">C8*(H8+I8)/100</f>
        <v>5.0000000000000009</v>
      </c>
      <c r="E13">
        <f t="shared" ref="E13:E14" si="10">D8</f>
        <v>54</v>
      </c>
      <c r="F13" t="str">
        <f t="shared" ref="F13:F14" si="11">A13 &amp; "(n=" &amp; B13 &amp; ")"</f>
        <v>女性・管理職/総合職(n=72)</v>
      </c>
      <c r="G13" s="83">
        <f>IFERROR(C13/$B$13*100,"#N/A")</f>
        <v>18.055555555555564</v>
      </c>
      <c r="H13" s="83">
        <f t="shared" ref="H13:I13" si="12">IFERROR(D13/$B$13*100,"#N/A")</f>
        <v>6.9444444444444464</v>
      </c>
      <c r="I13" s="83">
        <f t="shared" si="12"/>
        <v>75</v>
      </c>
      <c r="J13" s="83">
        <f t="shared" ref="J13:J14" si="13">SUM(G13:I13)</f>
        <v>100.00000000000001</v>
      </c>
    </row>
    <row r="14" spans="1:10" x14ac:dyDescent="0.15">
      <c r="A14" t="str">
        <f t="shared" si="6"/>
        <v>女性・一般職</v>
      </c>
      <c r="B14">
        <f t="shared" si="7"/>
        <v>124</v>
      </c>
      <c r="C14">
        <f t="shared" si="8"/>
        <v>15</v>
      </c>
      <c r="D14">
        <f t="shared" si="9"/>
        <v>6</v>
      </c>
      <c r="E14">
        <f t="shared" si="10"/>
        <v>103</v>
      </c>
      <c r="F14" t="str">
        <f t="shared" si="11"/>
        <v>女性・一般職(n=124)</v>
      </c>
      <c r="G14" s="83">
        <f>IFERROR(C14/$B$14*100,"#N/A")</f>
        <v>12.096774193548388</v>
      </c>
      <c r="H14" s="83">
        <f t="shared" ref="H14:I14" si="14">IFERROR(D14/$B$14*100,"#N/A")</f>
        <v>4.838709677419355</v>
      </c>
      <c r="I14" s="83">
        <f t="shared" si="14"/>
        <v>83.064516129032256</v>
      </c>
      <c r="J14" s="83">
        <f t="shared" si="13"/>
        <v>100</v>
      </c>
    </row>
  </sheetData>
  <phoneticPr fontId="5"/>
  <pageMargins left="0.7" right="0.7" top="0.75" bottom="0.75" header="0.3" footer="0.3"/>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Q39"/>
  <sheetViews>
    <sheetView topLeftCell="A27"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5" width="5.25" customWidth="1"/>
    <col min="16" max="16" width="3.375" customWidth="1"/>
    <col min="17" max="17" width="7" customWidth="1"/>
    <col min="18" max="18" width="25.625" customWidth="1"/>
    <col min="19" max="19" width="5.375" customWidth="1"/>
  </cols>
  <sheetData>
    <row r="1" spans="2:17" s="1" customFormat="1" ht="21.75" customHeight="1" x14ac:dyDescent="0.15">
      <c r="B1" s="15"/>
      <c r="C1" s="16"/>
      <c r="D1" s="2"/>
      <c r="E1" s="13"/>
      <c r="F1" s="4"/>
      <c r="G1" s="4"/>
      <c r="H1" s="4"/>
      <c r="I1" s="4"/>
      <c r="J1" s="4"/>
      <c r="K1" s="4"/>
      <c r="L1" s="4"/>
      <c r="M1" s="4"/>
    </row>
    <row r="2" spans="2:17" s="1" customFormat="1" ht="15" customHeight="1" x14ac:dyDescent="0.15">
      <c r="B2" s="15"/>
      <c r="C2" s="16"/>
      <c r="D2" s="2"/>
      <c r="E2" s="13"/>
      <c r="F2" s="4"/>
      <c r="G2" s="4"/>
      <c r="H2" s="4"/>
      <c r="I2" s="4"/>
      <c r="J2" s="4"/>
      <c r="K2" s="4"/>
      <c r="L2" s="4"/>
      <c r="M2" s="4"/>
    </row>
    <row r="3" spans="2:17" s="1" customFormat="1" ht="15" customHeight="1" x14ac:dyDescent="0.15">
      <c r="B3" s="15"/>
      <c r="C3" s="16"/>
      <c r="D3" s="2"/>
      <c r="E3" s="13"/>
      <c r="F3" s="4"/>
      <c r="G3" s="4"/>
      <c r="H3" s="4"/>
      <c r="I3" s="4"/>
      <c r="J3" s="4"/>
      <c r="K3" s="4"/>
      <c r="L3" s="4"/>
      <c r="M3" s="4"/>
    </row>
    <row r="4" spans="2:17" s="1" customFormat="1" ht="15" customHeight="1" x14ac:dyDescent="0.15">
      <c r="B4" s="15"/>
      <c r="C4" s="16"/>
      <c r="D4" s="2"/>
      <c r="E4" s="13"/>
      <c r="F4" s="4"/>
      <c r="G4" s="4"/>
      <c r="H4" s="4"/>
      <c r="I4" s="4"/>
      <c r="J4" s="4"/>
      <c r="K4" s="4"/>
      <c r="L4" s="4"/>
      <c r="M4" s="4"/>
    </row>
    <row r="5" spans="2:17" s="1" customFormat="1" ht="15" customHeight="1" x14ac:dyDescent="0.15">
      <c r="B5" s="15"/>
      <c r="C5" s="16"/>
      <c r="D5" s="2"/>
      <c r="E5" s="13"/>
      <c r="F5" s="4"/>
      <c r="G5" s="4"/>
      <c r="H5" s="4"/>
      <c r="I5" s="4"/>
      <c r="J5" s="4"/>
      <c r="K5" s="4"/>
      <c r="L5" s="4"/>
      <c r="M5" s="4"/>
    </row>
    <row r="6" spans="2:17" s="1" customFormat="1" ht="15" customHeight="1" x14ac:dyDescent="0.15">
      <c r="B6" s="15"/>
      <c r="C6" s="16"/>
      <c r="D6" s="2"/>
      <c r="E6" s="13"/>
      <c r="F6" s="4"/>
      <c r="G6" s="4"/>
      <c r="H6" s="4"/>
      <c r="I6" s="4"/>
      <c r="J6" s="4"/>
      <c r="K6" s="4"/>
      <c r="L6" s="4"/>
      <c r="M6" s="4"/>
    </row>
    <row r="7" spans="2:17" s="1" customFormat="1" ht="15" customHeight="1" x14ac:dyDescent="0.15">
      <c r="B7" s="15"/>
      <c r="C7" s="16"/>
      <c r="D7" s="2"/>
      <c r="E7" s="13"/>
      <c r="F7" s="4"/>
      <c r="G7" s="4"/>
      <c r="H7" s="4"/>
      <c r="I7" s="4"/>
      <c r="J7" s="4"/>
      <c r="K7" s="4"/>
      <c r="L7" s="4"/>
      <c r="M7" s="4"/>
    </row>
    <row r="8" spans="2:17" s="1" customFormat="1" ht="15" customHeight="1" x14ac:dyDescent="0.15">
      <c r="B8" s="15"/>
      <c r="C8" s="16"/>
      <c r="D8" s="2"/>
      <c r="E8" s="13"/>
      <c r="F8" s="4"/>
      <c r="G8" s="4"/>
      <c r="H8" s="4"/>
      <c r="I8" s="4"/>
      <c r="J8" s="4"/>
      <c r="K8" s="4"/>
      <c r="L8" s="4"/>
      <c r="M8" s="4"/>
    </row>
    <row r="9" spans="2:17" s="1" customFormat="1" ht="15" hidden="1" customHeight="1" x14ac:dyDescent="0.15">
      <c r="B9" s="15"/>
      <c r="C9" s="16"/>
      <c r="D9" s="2"/>
      <c r="E9" s="13"/>
      <c r="F9" s="4"/>
      <c r="G9" s="4"/>
      <c r="H9" s="4"/>
      <c r="I9" s="4"/>
      <c r="J9" s="4"/>
      <c r="K9" s="4"/>
      <c r="L9" s="4"/>
      <c r="M9" s="4"/>
      <c r="P9" s="4"/>
      <c r="Q9" s="4"/>
    </row>
    <row r="10" spans="2:17" s="1" customFormat="1" ht="15" hidden="1" customHeight="1" x14ac:dyDescent="0.15">
      <c r="B10" s="15"/>
      <c r="C10" s="16"/>
      <c r="D10" s="2"/>
      <c r="E10" s="13"/>
      <c r="F10" s="4"/>
      <c r="G10" s="4"/>
      <c r="H10" s="4"/>
      <c r="I10" s="4"/>
      <c r="J10" s="4"/>
      <c r="K10" s="4"/>
      <c r="L10" s="4"/>
      <c r="M10" s="4"/>
      <c r="P10" s="3"/>
      <c r="Q10" s="3"/>
    </row>
    <row r="11" spans="2:17" s="1" customFormat="1" ht="15" hidden="1" customHeight="1" x14ac:dyDescent="0.15">
      <c r="B11" s="15"/>
      <c r="C11" s="16"/>
      <c r="D11" s="2"/>
      <c r="E11" s="13"/>
      <c r="F11" s="4"/>
      <c r="G11" s="4"/>
      <c r="H11" s="4"/>
      <c r="I11" s="4"/>
      <c r="J11" s="4"/>
      <c r="K11" s="4"/>
      <c r="L11" s="4"/>
      <c r="M11" s="4"/>
      <c r="P11" s="6"/>
    </row>
    <row r="12" spans="2:17" s="1" customFormat="1" ht="15" hidden="1" customHeight="1" x14ac:dyDescent="0.15">
      <c r="B12" s="15"/>
      <c r="C12" s="16"/>
      <c r="D12" s="2"/>
      <c r="E12" s="13"/>
      <c r="F12" s="4"/>
      <c r="G12" s="4"/>
      <c r="H12" s="4"/>
      <c r="I12" s="4"/>
      <c r="J12" s="4"/>
      <c r="K12" s="4"/>
      <c r="L12" s="4"/>
      <c r="M12" s="4"/>
      <c r="P12" s="6"/>
    </row>
    <row r="13" spans="2:17" s="1" customFormat="1" ht="15" hidden="1" customHeight="1" x14ac:dyDescent="0.15">
      <c r="B13" s="15"/>
      <c r="C13" s="16"/>
      <c r="D13" s="2"/>
      <c r="E13" s="13"/>
      <c r="F13" s="4"/>
      <c r="G13" s="4"/>
      <c r="H13" s="4"/>
      <c r="I13" s="4"/>
      <c r="J13" s="4"/>
      <c r="K13" s="4"/>
      <c r="L13" s="4"/>
      <c r="M13" s="4"/>
      <c r="P13" s="6"/>
    </row>
    <row r="14" spans="2:17" s="1" customFormat="1" ht="15" customHeight="1" x14ac:dyDescent="0.15">
      <c r="B14" s="15"/>
      <c r="C14" s="16"/>
      <c r="D14" s="2"/>
      <c r="E14" s="13"/>
      <c r="F14" s="4"/>
      <c r="G14" s="4"/>
      <c r="H14" s="4"/>
      <c r="I14" s="4"/>
      <c r="J14" s="4"/>
      <c r="K14" s="4"/>
      <c r="L14" s="4"/>
      <c r="M14" s="4"/>
    </row>
    <row r="15" spans="2:17" s="1" customFormat="1" ht="15" customHeight="1" x14ac:dyDescent="0.15">
      <c r="B15" s="15"/>
      <c r="C15" s="16"/>
      <c r="D15" s="2"/>
      <c r="E15" s="13"/>
      <c r="F15" s="4"/>
      <c r="G15" s="4"/>
      <c r="H15" s="4"/>
      <c r="I15" s="4"/>
      <c r="J15" s="4"/>
      <c r="K15" s="4"/>
      <c r="L15" s="4"/>
      <c r="M15" s="4"/>
    </row>
    <row r="16" spans="2:17" s="1" customFormat="1" ht="15" customHeight="1" x14ac:dyDescent="0.15">
      <c r="B16" s="15"/>
      <c r="C16" s="16"/>
      <c r="D16" s="2"/>
      <c r="E16" s="13"/>
      <c r="F16" s="4"/>
      <c r="G16" s="4"/>
      <c r="H16" s="4"/>
      <c r="I16" s="4"/>
      <c r="J16" s="4"/>
      <c r="K16" s="4"/>
      <c r="L16" s="4"/>
      <c r="M16" s="4"/>
    </row>
    <row r="17" spans="2:17" s="1" customFormat="1" ht="15" customHeight="1" x14ac:dyDescent="0.15">
      <c r="B17" s="15"/>
      <c r="C17" s="16"/>
      <c r="D17" s="2"/>
      <c r="E17" s="13"/>
      <c r="F17" s="4"/>
      <c r="G17" s="4"/>
      <c r="H17" s="4"/>
      <c r="I17" s="4"/>
      <c r="J17" s="4"/>
      <c r="K17" s="4"/>
      <c r="L17" s="4"/>
      <c r="M17" s="4"/>
    </row>
    <row r="18" spans="2:17" s="1" customFormat="1" ht="15" customHeight="1" x14ac:dyDescent="0.15">
      <c r="B18" s="15"/>
      <c r="C18" s="16"/>
      <c r="D18" s="2"/>
      <c r="E18" s="13"/>
      <c r="F18" s="4"/>
      <c r="G18" s="4"/>
      <c r="H18" s="4"/>
      <c r="I18" s="4"/>
      <c r="J18" s="4"/>
      <c r="K18" s="4"/>
      <c r="L18" s="4"/>
      <c r="M18" s="4"/>
    </row>
    <row r="19" spans="2:17" s="1" customFormat="1" ht="15" customHeight="1" x14ac:dyDescent="0.15">
      <c r="B19" s="15"/>
      <c r="C19" s="16"/>
      <c r="D19" s="2"/>
      <c r="E19" s="13"/>
      <c r="F19" s="4"/>
      <c r="G19" s="4"/>
      <c r="H19" s="4"/>
      <c r="I19" s="4"/>
      <c r="J19" s="4"/>
      <c r="K19" s="4"/>
      <c r="L19" s="4"/>
      <c r="M19" s="4"/>
    </row>
    <row r="20" spans="2:17" s="1" customFormat="1" ht="15" customHeight="1" x14ac:dyDescent="0.15">
      <c r="B20" s="15"/>
      <c r="C20" s="16"/>
      <c r="D20" s="2"/>
      <c r="E20" s="13"/>
      <c r="F20" s="4"/>
      <c r="G20" s="4"/>
      <c r="H20" s="4"/>
      <c r="I20" s="4"/>
      <c r="J20" s="4"/>
      <c r="K20" s="4"/>
      <c r="L20" s="4"/>
      <c r="M20" s="4"/>
    </row>
    <row r="21" spans="2:17" s="1" customFormat="1" ht="15" customHeight="1" x14ac:dyDescent="0.15">
      <c r="B21" s="15"/>
      <c r="C21" s="16"/>
      <c r="D21" s="2"/>
      <c r="E21" s="13"/>
      <c r="F21" s="4"/>
      <c r="G21" s="4"/>
      <c r="H21" s="4"/>
      <c r="I21" s="4"/>
      <c r="J21" s="4"/>
      <c r="K21" s="4"/>
      <c r="L21" s="4"/>
      <c r="M21" s="4"/>
    </row>
    <row r="22" spans="2:17" s="1" customFormat="1" ht="15" customHeight="1" x14ac:dyDescent="0.15">
      <c r="B22" s="15"/>
      <c r="C22" s="16"/>
      <c r="D22" s="2"/>
      <c r="E22" s="13"/>
      <c r="F22" s="4"/>
      <c r="G22" s="4"/>
      <c r="H22" s="4"/>
      <c r="I22" s="4"/>
      <c r="J22" s="4"/>
      <c r="K22" s="4"/>
      <c r="L22" s="4"/>
      <c r="M22" s="4"/>
    </row>
    <row r="23" spans="2:17" s="1" customFormat="1" ht="15" customHeight="1" x14ac:dyDescent="0.15">
      <c r="B23" s="15"/>
      <c r="C23" s="16"/>
      <c r="D23" s="2"/>
      <c r="E23" s="13"/>
      <c r="F23" s="4"/>
      <c r="G23" s="4"/>
      <c r="H23" s="4"/>
      <c r="I23" s="4"/>
      <c r="J23" s="4"/>
      <c r="K23" s="4"/>
      <c r="L23" s="4"/>
      <c r="M23" s="4"/>
    </row>
    <row r="24" spans="2:17" s="1" customFormat="1" ht="15" customHeight="1" x14ac:dyDescent="0.15">
      <c r="B24" s="15"/>
      <c r="C24" s="16"/>
      <c r="D24" s="2"/>
      <c r="E24" s="13"/>
      <c r="F24" s="4"/>
      <c r="G24" s="4"/>
      <c r="H24" s="4"/>
      <c r="I24" s="4"/>
      <c r="J24" s="4"/>
      <c r="K24" s="4"/>
      <c r="L24" s="4"/>
      <c r="M24" s="4"/>
    </row>
    <row r="25" spans="2:17" s="1" customFormat="1" ht="15" customHeight="1" x14ac:dyDescent="0.15">
      <c r="B25" s="15"/>
      <c r="C25" s="16"/>
      <c r="D25" s="2"/>
      <c r="E25" s="13"/>
      <c r="F25" s="4"/>
      <c r="G25" s="4"/>
      <c r="H25" s="4"/>
      <c r="I25" s="4"/>
      <c r="J25" s="4"/>
      <c r="K25" s="4"/>
      <c r="L25" s="4"/>
      <c r="M25" s="4"/>
    </row>
    <row r="26" spans="2:17" s="1" customFormat="1" ht="15" customHeight="1" x14ac:dyDescent="0.15">
      <c r="B26" s="15"/>
      <c r="C26" s="16"/>
      <c r="D26" s="2"/>
      <c r="E26" s="13"/>
      <c r="F26" s="4"/>
      <c r="G26" s="4"/>
      <c r="H26" s="4"/>
      <c r="I26" s="4"/>
      <c r="J26" s="4"/>
      <c r="K26" s="4"/>
      <c r="L26" s="4"/>
      <c r="M26" s="4"/>
    </row>
    <row r="27" spans="2:17" s="1" customFormat="1" ht="15" customHeight="1" x14ac:dyDescent="0.15">
      <c r="B27" s="20"/>
      <c r="C27" s="20"/>
      <c r="D27" s="47"/>
      <c r="E27" s="34"/>
      <c r="F27" s="10"/>
      <c r="G27" s="10"/>
      <c r="H27" s="10"/>
      <c r="I27" s="10"/>
      <c r="J27" s="10"/>
      <c r="K27" s="10"/>
      <c r="L27" s="10"/>
      <c r="M27" s="10"/>
    </row>
    <row r="28" spans="2:17" s="4" customFormat="1" ht="129.94999999999999" customHeight="1" x14ac:dyDescent="0.15">
      <c r="B28" s="20"/>
      <c r="C28" s="20"/>
      <c r="D28" s="47"/>
      <c r="E28" s="21"/>
      <c r="F28" s="22" t="s">
        <v>261</v>
      </c>
      <c r="G28" s="23" t="s">
        <v>262</v>
      </c>
      <c r="H28" s="23" t="s">
        <v>263</v>
      </c>
      <c r="I28" s="23" t="s">
        <v>264</v>
      </c>
      <c r="J28" s="23" t="s">
        <v>265</v>
      </c>
      <c r="K28" s="23" t="s">
        <v>266</v>
      </c>
      <c r="L28" s="23" t="s">
        <v>267</v>
      </c>
      <c r="M28" s="24" t="s">
        <v>136</v>
      </c>
      <c r="N28" s="17"/>
      <c r="O28" s="17"/>
      <c r="P28" s="1"/>
      <c r="Q28" s="1"/>
    </row>
    <row r="29" spans="2:17" s="3" customFormat="1" ht="20.100000000000001" customHeight="1" x14ac:dyDescent="0.15">
      <c r="B29" s="20"/>
      <c r="C29" s="20"/>
      <c r="D29" s="47"/>
      <c r="E29" s="11" t="s">
        <v>0</v>
      </c>
      <c r="F29" s="25"/>
      <c r="G29" s="26"/>
      <c r="H29" s="26"/>
      <c r="I29" s="26"/>
      <c r="J29" s="26"/>
      <c r="K29" s="26"/>
      <c r="L29" s="26"/>
      <c r="M29" s="27"/>
      <c r="P29" s="1"/>
      <c r="Q29" s="1"/>
    </row>
    <row r="30" spans="2:17" s="1" customFormat="1" ht="22.5" customHeight="1" x14ac:dyDescent="0.15">
      <c r="B30" s="125" t="s">
        <v>10</v>
      </c>
      <c r="C30" s="126"/>
      <c r="D30" s="126"/>
      <c r="E30" s="38">
        <v>84</v>
      </c>
      <c r="F30" s="35">
        <v>52.380952380952387</v>
      </c>
      <c r="G30" s="32">
        <v>3.5714285714285712</v>
      </c>
      <c r="H30" s="32">
        <v>30.952380952380953</v>
      </c>
      <c r="I30" s="32">
        <v>47.619047619047613</v>
      </c>
      <c r="J30" s="32">
        <v>17.857142857142858</v>
      </c>
      <c r="K30" s="32">
        <v>1.1904761904761905</v>
      </c>
      <c r="L30" s="32">
        <v>5.9523809523809517</v>
      </c>
      <c r="M30" s="33">
        <v>2.3809523809523809</v>
      </c>
      <c r="N30" s="16"/>
      <c r="O30" s="16"/>
    </row>
    <row r="31" spans="2:17" s="1" customFormat="1" ht="22.5" customHeight="1" x14ac:dyDescent="0.15">
      <c r="B31" s="127" t="s">
        <v>11</v>
      </c>
      <c r="C31" s="43" t="s">
        <v>12</v>
      </c>
      <c r="D31" s="44"/>
      <c r="E31" s="39">
        <v>55</v>
      </c>
      <c r="F31" s="63">
        <v>47.272727272727273</v>
      </c>
      <c r="G31" s="28">
        <v>0</v>
      </c>
      <c r="H31" s="28">
        <v>32.727272727272727</v>
      </c>
      <c r="I31" s="60">
        <v>54.54545454545454</v>
      </c>
      <c r="J31" s="28">
        <v>16.363636363636363</v>
      </c>
      <c r="K31" s="28">
        <v>1.8181818181818181</v>
      </c>
      <c r="L31" s="28">
        <v>3.6363636363636362</v>
      </c>
      <c r="M31" s="29">
        <v>3.6363636363636362</v>
      </c>
      <c r="N31" s="16"/>
      <c r="O31" s="16"/>
    </row>
    <row r="32" spans="2:17" s="1" customFormat="1" ht="22.5" customHeight="1" x14ac:dyDescent="0.15">
      <c r="B32" s="128"/>
      <c r="C32" s="41" t="s">
        <v>13</v>
      </c>
      <c r="D32" s="45"/>
      <c r="E32" s="39">
        <v>13</v>
      </c>
      <c r="F32" s="36">
        <v>61.53846153846154</v>
      </c>
      <c r="G32" s="28">
        <v>15.384615384615385</v>
      </c>
      <c r="H32" s="28">
        <v>30.76923076923077</v>
      </c>
      <c r="I32" s="28">
        <v>30.76923076923077</v>
      </c>
      <c r="J32" s="28">
        <v>30.76923076923077</v>
      </c>
      <c r="K32" s="28">
        <v>0</v>
      </c>
      <c r="L32" s="28">
        <v>23.076923076923077</v>
      </c>
      <c r="M32" s="29">
        <v>0</v>
      </c>
      <c r="N32" s="16"/>
      <c r="O32" s="16"/>
    </row>
    <row r="33" spans="2:13" s="1" customFormat="1" ht="22.5" customHeight="1" x14ac:dyDescent="0.15">
      <c r="B33" s="129"/>
      <c r="C33" s="42" t="s">
        <v>14</v>
      </c>
      <c r="D33" s="46"/>
      <c r="E33" s="40">
        <v>15</v>
      </c>
      <c r="F33" s="37">
        <v>60</v>
      </c>
      <c r="G33" s="30">
        <v>6.666666666666667</v>
      </c>
      <c r="H33" s="30">
        <v>26.666666666666668</v>
      </c>
      <c r="I33" s="30">
        <v>40</v>
      </c>
      <c r="J33" s="30">
        <v>13.333333333333334</v>
      </c>
      <c r="K33" s="30">
        <v>0</v>
      </c>
      <c r="L33" s="30">
        <v>0</v>
      </c>
      <c r="M33" s="31">
        <v>0</v>
      </c>
    </row>
    <row r="34" spans="2:13" s="1" customFormat="1" ht="22.5" customHeight="1" x14ac:dyDescent="0.15">
      <c r="B34" s="109"/>
      <c r="C34" s="110"/>
      <c r="D34" s="111"/>
      <c r="E34" s="112"/>
      <c r="F34" s="114"/>
      <c r="G34" s="114"/>
      <c r="H34" s="114"/>
      <c r="I34" s="114"/>
      <c r="J34" s="114"/>
      <c r="K34" s="114"/>
      <c r="L34" s="114"/>
      <c r="M34" s="114"/>
    </row>
    <row r="35" spans="2:13" x14ac:dyDescent="0.15">
      <c r="D35" s="82" t="str">
        <f t="shared" ref="D35:K35" si="0">F28</f>
        <v>マネープランの研修だったから</v>
      </c>
      <c r="E35" s="82" t="str">
        <f t="shared" si="0"/>
        <v>男性向き・女性向きの研修になっていたから</v>
      </c>
      <c r="F35" s="82" t="str">
        <f t="shared" si="0"/>
        <v>給料が下がっていく中での身の処し方の研修だったから</v>
      </c>
      <c r="G35" s="82" t="str">
        <f t="shared" si="0"/>
        <v>今後のキャリアを考えるのに役立ったから</v>
      </c>
      <c r="H35" s="82" t="str">
        <f t="shared" si="0"/>
        <v>個々の事情に配慮されている研修だったから</v>
      </c>
      <c r="I35" s="82" t="str">
        <f t="shared" si="0"/>
        <v>悩みを共有する場があったから</v>
      </c>
      <c r="J35" s="82" t="str">
        <f t="shared" si="0"/>
        <v>外部の人と関わることができたから</v>
      </c>
      <c r="K35" s="82" t="str">
        <f t="shared" si="0"/>
        <v>その他（具体的に【　　　】）</v>
      </c>
      <c r="L35" s="82" t="s">
        <v>323</v>
      </c>
    </row>
    <row r="36" spans="2:13" x14ac:dyDescent="0.15">
      <c r="C36" t="str">
        <f>C31 &amp; "(n=" &amp; E31 &amp; ")"</f>
        <v>男性・管理職/総合職(n=55)</v>
      </c>
      <c r="D36" s="83">
        <f t="shared" ref="D36:K38" si="1">F31</f>
        <v>47.272727272727273</v>
      </c>
      <c r="E36" s="83">
        <f t="shared" si="1"/>
        <v>0</v>
      </c>
      <c r="F36" s="83">
        <f t="shared" si="1"/>
        <v>32.727272727272727</v>
      </c>
      <c r="G36" s="83">
        <f t="shared" si="1"/>
        <v>54.54545454545454</v>
      </c>
      <c r="H36" s="83">
        <f t="shared" si="1"/>
        <v>16.363636363636363</v>
      </c>
      <c r="I36" s="83">
        <f t="shared" si="1"/>
        <v>1.8181818181818181</v>
      </c>
      <c r="J36" s="83">
        <f t="shared" si="1"/>
        <v>3.6363636363636362</v>
      </c>
      <c r="K36" s="83">
        <f t="shared" si="1"/>
        <v>3.6363636363636362</v>
      </c>
      <c r="L36" s="83">
        <f>SUM(D36:K36)</f>
        <v>159.99999999999997</v>
      </c>
    </row>
    <row r="37" spans="2:13" x14ac:dyDescent="0.15">
      <c r="C37" t="str">
        <f>C32 &amp; "(n=" &amp; E32 &amp; ")"</f>
        <v>女性・管理職/総合職(n=13)</v>
      </c>
      <c r="D37" s="83">
        <f t="shared" si="1"/>
        <v>61.53846153846154</v>
      </c>
      <c r="E37" s="83">
        <f t="shared" si="1"/>
        <v>15.384615384615385</v>
      </c>
      <c r="F37" s="83">
        <f t="shared" si="1"/>
        <v>30.76923076923077</v>
      </c>
      <c r="G37" s="83">
        <f t="shared" si="1"/>
        <v>30.76923076923077</v>
      </c>
      <c r="H37" s="83">
        <f t="shared" si="1"/>
        <v>30.76923076923077</v>
      </c>
      <c r="I37" s="83">
        <f t="shared" si="1"/>
        <v>0</v>
      </c>
      <c r="J37" s="83">
        <f t="shared" si="1"/>
        <v>23.076923076923077</v>
      </c>
      <c r="K37" s="83">
        <f t="shared" si="1"/>
        <v>0</v>
      </c>
      <c r="L37" s="83">
        <f t="shared" ref="L37:L39" si="2">SUM(D37:K37)</f>
        <v>192.30769230769229</v>
      </c>
    </row>
    <row r="38" spans="2:13" x14ac:dyDescent="0.15">
      <c r="C38" t="str">
        <f>C33 &amp; "(n=" &amp; E33 &amp; ")"</f>
        <v>女性・一般職(n=15)</v>
      </c>
      <c r="D38" s="83">
        <f t="shared" si="1"/>
        <v>60</v>
      </c>
      <c r="E38" s="83">
        <f t="shared" si="1"/>
        <v>6.666666666666667</v>
      </c>
      <c r="F38" s="83">
        <f t="shared" si="1"/>
        <v>26.666666666666668</v>
      </c>
      <c r="G38" s="83">
        <f t="shared" si="1"/>
        <v>40</v>
      </c>
      <c r="H38" s="83">
        <f t="shared" si="1"/>
        <v>13.333333333333334</v>
      </c>
      <c r="I38" s="83">
        <f t="shared" si="1"/>
        <v>0</v>
      </c>
      <c r="J38" s="83">
        <f t="shared" si="1"/>
        <v>0</v>
      </c>
      <c r="K38" s="83">
        <f t="shared" si="1"/>
        <v>0</v>
      </c>
      <c r="L38" s="83">
        <f t="shared" si="2"/>
        <v>146.66666666666669</v>
      </c>
    </row>
    <row r="39" spans="2:13" x14ac:dyDescent="0.15">
      <c r="C39" t="str">
        <f>B30 &amp; "(n=" &amp; E30 &amp; ")"</f>
        <v>全体(n=84)</v>
      </c>
      <c r="D39" s="83">
        <f>F30</f>
        <v>52.380952380952387</v>
      </c>
      <c r="E39" s="83">
        <f t="shared" ref="E39:K39" si="3">G30</f>
        <v>3.5714285714285712</v>
      </c>
      <c r="F39" s="83">
        <f t="shared" si="3"/>
        <v>30.952380952380953</v>
      </c>
      <c r="G39" s="83">
        <f t="shared" si="3"/>
        <v>47.619047619047613</v>
      </c>
      <c r="H39" s="83">
        <f t="shared" si="3"/>
        <v>17.857142857142858</v>
      </c>
      <c r="I39" s="83">
        <f t="shared" si="3"/>
        <v>1.1904761904761905</v>
      </c>
      <c r="J39" s="83">
        <f t="shared" si="3"/>
        <v>5.9523809523809517</v>
      </c>
      <c r="K39" s="83">
        <f t="shared" si="3"/>
        <v>2.3809523809523809</v>
      </c>
      <c r="L39" s="83">
        <f t="shared" si="2"/>
        <v>161.90476190476193</v>
      </c>
    </row>
  </sheetData>
  <mergeCells count="2">
    <mergeCell ref="B30:D30"/>
    <mergeCell ref="B31:B33"/>
  </mergeCells>
  <phoneticPr fontId="5"/>
  <conditionalFormatting sqref="C31:C32 F28:M28">
    <cfRule type="cellIs" dxfId="33" priority="3" stopIfTrue="1" operator="equal">
      <formula>"."</formula>
    </cfRule>
  </conditionalFormatting>
  <conditionalFormatting sqref="N28">
    <cfRule type="cellIs" dxfId="32" priority="2" stopIfTrue="1" operator="equal">
      <formula>"."</formula>
    </cfRule>
  </conditionalFormatting>
  <conditionalFormatting sqref="O28">
    <cfRule type="cellIs" dxfId="31"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Q39"/>
  <sheetViews>
    <sheetView topLeftCell="A30" zoomScaleNormal="100" workbookViewId="0">
      <selection activeCell="O39" sqref="O39"/>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5" width="5.25" customWidth="1"/>
    <col min="16" max="16" width="3.375" customWidth="1"/>
    <col min="17" max="17" width="7" customWidth="1"/>
    <col min="18" max="18" width="25.625" customWidth="1"/>
    <col min="19" max="19" width="5.375" customWidth="1"/>
  </cols>
  <sheetData>
    <row r="1" spans="2:17" s="1" customFormat="1" ht="21.75" customHeight="1" x14ac:dyDescent="0.15">
      <c r="B1" s="15"/>
      <c r="C1" s="16"/>
      <c r="D1" s="2"/>
      <c r="E1" s="13"/>
      <c r="F1" s="4"/>
      <c r="G1" s="4"/>
      <c r="H1" s="4"/>
      <c r="I1" s="4"/>
      <c r="J1" s="4"/>
      <c r="K1" s="4"/>
      <c r="L1" s="4"/>
      <c r="M1" s="4"/>
    </row>
    <row r="2" spans="2:17" s="1" customFormat="1" ht="15" customHeight="1" x14ac:dyDescent="0.15">
      <c r="B2" s="15"/>
      <c r="C2" s="16"/>
      <c r="D2" s="2"/>
      <c r="E2" s="13"/>
      <c r="F2" s="4"/>
      <c r="G2" s="4"/>
      <c r="H2" s="4"/>
      <c r="I2" s="4"/>
      <c r="J2" s="4"/>
      <c r="K2" s="4"/>
      <c r="L2" s="4"/>
      <c r="M2" s="4"/>
    </row>
    <row r="3" spans="2:17" s="1" customFormat="1" ht="15" customHeight="1" x14ac:dyDescent="0.15">
      <c r="B3" s="15"/>
      <c r="C3" s="16"/>
      <c r="D3" s="2"/>
      <c r="E3" s="13"/>
      <c r="F3" s="4"/>
      <c r="G3" s="4"/>
      <c r="H3" s="4"/>
      <c r="I3" s="4"/>
      <c r="J3" s="4"/>
      <c r="K3" s="4"/>
      <c r="L3" s="4"/>
      <c r="M3" s="4"/>
    </row>
    <row r="4" spans="2:17" s="1" customFormat="1" ht="15" customHeight="1" x14ac:dyDescent="0.15">
      <c r="B4" s="15"/>
      <c r="C4" s="16"/>
      <c r="D4" s="2"/>
      <c r="E4" s="13"/>
      <c r="F4" s="4"/>
      <c r="G4" s="4"/>
      <c r="H4" s="4"/>
      <c r="I4" s="4"/>
      <c r="J4" s="4"/>
      <c r="K4" s="4"/>
      <c r="L4" s="4"/>
      <c r="M4" s="4"/>
    </row>
    <row r="5" spans="2:17" s="1" customFormat="1" ht="15" customHeight="1" x14ac:dyDescent="0.15">
      <c r="B5" s="15"/>
      <c r="C5" s="16"/>
      <c r="D5" s="2"/>
      <c r="E5" s="13"/>
      <c r="F5" s="4"/>
      <c r="G5" s="4"/>
      <c r="H5" s="4"/>
      <c r="I5" s="4"/>
      <c r="J5" s="4"/>
      <c r="K5" s="4"/>
      <c r="L5" s="4"/>
      <c r="M5" s="4"/>
    </row>
    <row r="6" spans="2:17" s="1" customFormat="1" ht="15" customHeight="1" x14ac:dyDescent="0.15">
      <c r="B6" s="15"/>
      <c r="C6" s="16"/>
      <c r="D6" s="2"/>
      <c r="E6" s="13"/>
      <c r="F6" s="4"/>
      <c r="G6" s="4"/>
      <c r="H6" s="4"/>
      <c r="I6" s="4"/>
      <c r="J6" s="4"/>
      <c r="K6" s="4"/>
      <c r="L6" s="4"/>
      <c r="M6" s="4"/>
    </row>
    <row r="7" spans="2:17" s="1" customFormat="1" ht="15" customHeight="1" x14ac:dyDescent="0.15">
      <c r="B7" s="15"/>
      <c r="C7" s="16"/>
      <c r="D7" s="2"/>
      <c r="E7" s="13"/>
      <c r="F7" s="4"/>
      <c r="G7" s="4"/>
      <c r="H7" s="4"/>
      <c r="I7" s="4"/>
      <c r="J7" s="4"/>
      <c r="K7" s="4"/>
      <c r="L7" s="4"/>
      <c r="M7" s="4"/>
    </row>
    <row r="8" spans="2:17" s="1" customFormat="1" ht="15" customHeight="1" x14ac:dyDescent="0.15">
      <c r="B8" s="15"/>
      <c r="C8" s="16"/>
      <c r="D8" s="2"/>
      <c r="E8" s="13"/>
      <c r="F8" s="4"/>
      <c r="G8" s="4"/>
      <c r="H8" s="4"/>
      <c r="I8" s="4"/>
      <c r="J8" s="4"/>
      <c r="K8" s="4"/>
      <c r="L8" s="4"/>
      <c r="M8" s="4"/>
    </row>
    <row r="9" spans="2:17" s="1" customFormat="1" ht="15" hidden="1" customHeight="1" x14ac:dyDescent="0.15">
      <c r="B9" s="15"/>
      <c r="C9" s="16"/>
      <c r="D9" s="2"/>
      <c r="E9" s="13"/>
      <c r="F9" s="4"/>
      <c r="G9" s="4"/>
      <c r="H9" s="4"/>
      <c r="I9" s="4"/>
      <c r="J9" s="4"/>
      <c r="K9" s="4"/>
      <c r="L9" s="4"/>
      <c r="M9" s="4"/>
      <c r="P9" s="4"/>
      <c r="Q9" s="4"/>
    </row>
    <row r="10" spans="2:17" s="1" customFormat="1" ht="15" hidden="1" customHeight="1" x14ac:dyDescent="0.15">
      <c r="B10" s="15"/>
      <c r="C10" s="16"/>
      <c r="D10" s="2"/>
      <c r="E10" s="13"/>
      <c r="F10" s="4"/>
      <c r="G10" s="4"/>
      <c r="H10" s="4"/>
      <c r="I10" s="4"/>
      <c r="J10" s="4"/>
      <c r="K10" s="4"/>
      <c r="L10" s="4"/>
      <c r="M10" s="4"/>
      <c r="P10" s="3"/>
      <c r="Q10" s="3"/>
    </row>
    <row r="11" spans="2:17" s="1" customFormat="1" ht="15" hidden="1" customHeight="1" x14ac:dyDescent="0.15">
      <c r="B11" s="15"/>
      <c r="C11" s="16"/>
      <c r="D11" s="2"/>
      <c r="E11" s="13"/>
      <c r="F11" s="4"/>
      <c r="G11" s="4"/>
      <c r="H11" s="4"/>
      <c r="I11" s="4"/>
      <c r="J11" s="4"/>
      <c r="K11" s="4"/>
      <c r="L11" s="4"/>
      <c r="M11" s="4"/>
      <c r="P11" s="6"/>
    </row>
    <row r="12" spans="2:17" s="1" customFormat="1" ht="15" hidden="1" customHeight="1" x14ac:dyDescent="0.15">
      <c r="B12" s="15"/>
      <c r="C12" s="16"/>
      <c r="D12" s="2"/>
      <c r="E12" s="13"/>
      <c r="F12" s="4"/>
      <c r="G12" s="4"/>
      <c r="H12" s="4"/>
      <c r="I12" s="4"/>
      <c r="J12" s="4"/>
      <c r="K12" s="4"/>
      <c r="L12" s="4"/>
      <c r="M12" s="4"/>
      <c r="P12" s="6"/>
    </row>
    <row r="13" spans="2:17" s="1" customFormat="1" ht="15" hidden="1" customHeight="1" x14ac:dyDescent="0.15">
      <c r="B13" s="15"/>
      <c r="C13" s="16"/>
      <c r="D13" s="2"/>
      <c r="E13" s="13"/>
      <c r="F13" s="4"/>
      <c r="G13" s="4"/>
      <c r="H13" s="4"/>
      <c r="I13" s="4"/>
      <c r="J13" s="4"/>
      <c r="K13" s="4"/>
      <c r="L13" s="4"/>
      <c r="M13" s="4"/>
      <c r="P13" s="6"/>
    </row>
    <row r="14" spans="2:17" s="1" customFormat="1" ht="15" customHeight="1" x14ac:dyDescent="0.15">
      <c r="B14" s="15"/>
      <c r="C14" s="16"/>
      <c r="D14" s="2"/>
      <c r="E14" s="13"/>
      <c r="F14" s="4"/>
      <c r="G14" s="4"/>
      <c r="H14" s="4"/>
      <c r="I14" s="4"/>
      <c r="J14" s="4"/>
      <c r="K14" s="4"/>
      <c r="L14" s="4"/>
      <c r="M14" s="4"/>
    </row>
    <row r="15" spans="2:17" s="1" customFormat="1" ht="15" customHeight="1" x14ac:dyDescent="0.15">
      <c r="B15" s="15"/>
      <c r="C15" s="16"/>
      <c r="D15" s="2"/>
      <c r="E15" s="13"/>
      <c r="F15" s="4"/>
      <c r="G15" s="4"/>
      <c r="H15" s="4"/>
      <c r="I15" s="4"/>
      <c r="J15" s="4"/>
      <c r="K15" s="4"/>
      <c r="L15" s="4"/>
      <c r="M15" s="4"/>
    </row>
    <row r="16" spans="2:17" s="1" customFormat="1" ht="15" customHeight="1" x14ac:dyDescent="0.15">
      <c r="B16" s="15"/>
      <c r="C16" s="16"/>
      <c r="D16" s="2"/>
      <c r="E16" s="13"/>
      <c r="F16" s="4"/>
      <c r="G16" s="4"/>
      <c r="H16" s="4"/>
      <c r="I16" s="4"/>
      <c r="J16" s="4"/>
      <c r="K16" s="4"/>
      <c r="L16" s="4"/>
      <c r="M16" s="4"/>
    </row>
    <row r="17" spans="2:17" s="1" customFormat="1" ht="15" customHeight="1" x14ac:dyDescent="0.15">
      <c r="B17" s="15"/>
      <c r="C17" s="16"/>
      <c r="D17" s="2"/>
      <c r="E17" s="13"/>
      <c r="F17" s="4"/>
      <c r="G17" s="4"/>
      <c r="H17" s="4"/>
      <c r="I17" s="4"/>
      <c r="J17" s="4"/>
      <c r="K17" s="4"/>
      <c r="L17" s="4"/>
      <c r="M17" s="4"/>
    </row>
    <row r="18" spans="2:17" s="1" customFormat="1" ht="15" customHeight="1" x14ac:dyDescent="0.15">
      <c r="B18" s="15"/>
      <c r="C18" s="16"/>
      <c r="D18" s="2"/>
      <c r="E18" s="13"/>
      <c r="F18" s="4"/>
      <c r="G18" s="4"/>
      <c r="H18" s="4"/>
      <c r="I18" s="4"/>
      <c r="J18" s="4"/>
      <c r="K18" s="4"/>
      <c r="L18" s="4"/>
      <c r="M18" s="4"/>
    </row>
    <row r="19" spans="2:17" s="1" customFormat="1" ht="15" customHeight="1" x14ac:dyDescent="0.15">
      <c r="B19" s="15"/>
      <c r="C19" s="16"/>
      <c r="D19" s="2"/>
      <c r="E19" s="13"/>
      <c r="F19" s="4"/>
      <c r="G19" s="4"/>
      <c r="H19" s="4"/>
      <c r="I19" s="4"/>
      <c r="J19" s="4"/>
      <c r="K19" s="4"/>
      <c r="L19" s="4"/>
      <c r="M19" s="4"/>
    </row>
    <row r="20" spans="2:17" s="1" customFormat="1" ht="15" customHeight="1" x14ac:dyDescent="0.15">
      <c r="B20" s="15"/>
      <c r="C20" s="16"/>
      <c r="D20" s="2"/>
      <c r="E20" s="13"/>
      <c r="F20" s="4"/>
      <c r="G20" s="4"/>
      <c r="H20" s="4"/>
      <c r="I20" s="4"/>
      <c r="J20" s="4"/>
      <c r="K20" s="4"/>
      <c r="L20" s="4"/>
      <c r="M20" s="4"/>
    </row>
    <row r="21" spans="2:17" s="1" customFormat="1" ht="15" customHeight="1" x14ac:dyDescent="0.15">
      <c r="B21" s="15"/>
      <c r="C21" s="16"/>
      <c r="D21" s="2"/>
      <c r="E21" s="13"/>
      <c r="F21" s="4"/>
      <c r="G21" s="4"/>
      <c r="H21" s="4"/>
      <c r="I21" s="4"/>
      <c r="J21" s="4"/>
      <c r="K21" s="4"/>
      <c r="L21" s="4"/>
      <c r="M21" s="4"/>
    </row>
    <row r="22" spans="2:17" s="1" customFormat="1" ht="15" customHeight="1" x14ac:dyDescent="0.15">
      <c r="B22" s="15"/>
      <c r="C22" s="16"/>
      <c r="D22" s="2"/>
      <c r="E22" s="13"/>
      <c r="F22" s="4"/>
      <c r="G22" s="4"/>
      <c r="H22" s="4"/>
      <c r="I22" s="4"/>
      <c r="J22" s="4"/>
      <c r="K22" s="4"/>
      <c r="L22" s="4"/>
      <c r="M22" s="4"/>
    </row>
    <row r="23" spans="2:17" s="1" customFormat="1" ht="15" customHeight="1" x14ac:dyDescent="0.15">
      <c r="B23" s="15"/>
      <c r="C23" s="16"/>
      <c r="D23" s="2"/>
      <c r="E23" s="13"/>
      <c r="F23" s="4"/>
      <c r="G23" s="4"/>
      <c r="H23" s="4"/>
      <c r="I23" s="4"/>
      <c r="J23" s="4"/>
      <c r="K23" s="4"/>
      <c r="L23" s="4"/>
      <c r="M23" s="4"/>
    </row>
    <row r="24" spans="2:17" s="1" customFormat="1" ht="15" customHeight="1" x14ac:dyDescent="0.15">
      <c r="B24" s="15"/>
      <c r="C24" s="16"/>
      <c r="D24" s="2"/>
      <c r="E24" s="13"/>
      <c r="F24" s="4"/>
      <c r="G24" s="4"/>
      <c r="H24" s="4"/>
      <c r="I24" s="4"/>
      <c r="J24" s="4"/>
      <c r="K24" s="4"/>
      <c r="L24" s="4"/>
      <c r="M24" s="4"/>
    </row>
    <row r="25" spans="2:17" s="1" customFormat="1" ht="15" customHeight="1" x14ac:dyDescent="0.15">
      <c r="B25" s="15"/>
      <c r="C25" s="16"/>
      <c r="D25" s="2"/>
      <c r="E25" s="13"/>
      <c r="F25" s="4"/>
      <c r="G25" s="4"/>
      <c r="H25" s="4"/>
      <c r="I25" s="4"/>
      <c r="J25" s="4"/>
      <c r="K25" s="4"/>
      <c r="L25" s="4"/>
      <c r="M25" s="4"/>
    </row>
    <row r="26" spans="2:17" s="1" customFormat="1" ht="15" customHeight="1" x14ac:dyDescent="0.15">
      <c r="B26" s="15"/>
      <c r="C26" s="16"/>
      <c r="D26" s="2"/>
      <c r="E26" s="13"/>
      <c r="F26" s="4"/>
      <c r="G26" s="4"/>
      <c r="H26" s="4"/>
      <c r="I26" s="4"/>
      <c r="J26" s="4"/>
      <c r="K26" s="4"/>
      <c r="L26" s="4"/>
      <c r="M26" s="4"/>
    </row>
    <row r="27" spans="2:17" s="1" customFormat="1" ht="15" customHeight="1" x14ac:dyDescent="0.15">
      <c r="B27" s="20"/>
      <c r="C27" s="20"/>
      <c r="D27" s="47"/>
      <c r="E27" s="34"/>
      <c r="F27" s="10"/>
      <c r="G27" s="10"/>
      <c r="H27" s="10"/>
      <c r="I27" s="10"/>
      <c r="J27" s="10"/>
      <c r="K27" s="10"/>
      <c r="L27" s="10"/>
      <c r="M27" s="10"/>
    </row>
    <row r="28" spans="2:17" s="4" customFormat="1" ht="129.94999999999999" customHeight="1" x14ac:dyDescent="0.15">
      <c r="B28" s="20"/>
      <c r="C28" s="20"/>
      <c r="D28" s="47"/>
      <c r="E28" s="21"/>
      <c r="F28" s="22" t="s">
        <v>268</v>
      </c>
      <c r="G28" s="23" t="s">
        <v>269</v>
      </c>
      <c r="H28" s="23" t="s">
        <v>263</v>
      </c>
      <c r="I28" s="23" t="s">
        <v>270</v>
      </c>
      <c r="J28" s="23" t="s">
        <v>271</v>
      </c>
      <c r="K28" s="23" t="s">
        <v>272</v>
      </c>
      <c r="L28" s="23" t="s">
        <v>273</v>
      </c>
      <c r="M28" s="24" t="s">
        <v>136</v>
      </c>
      <c r="N28" s="17"/>
      <c r="O28" s="17"/>
      <c r="P28" s="1"/>
      <c r="Q28" s="1"/>
    </row>
    <row r="29" spans="2:17" s="3" customFormat="1" ht="20.100000000000001" customHeight="1" x14ac:dyDescent="0.15">
      <c r="B29" s="20"/>
      <c r="C29" s="20"/>
      <c r="D29" s="47"/>
      <c r="E29" s="11" t="s">
        <v>0</v>
      </c>
      <c r="F29" s="25"/>
      <c r="G29" s="26"/>
      <c r="H29" s="26"/>
      <c r="I29" s="26"/>
      <c r="J29" s="26"/>
      <c r="K29" s="26"/>
      <c r="L29" s="26"/>
      <c r="M29" s="27"/>
      <c r="P29" s="1"/>
      <c r="Q29" s="1"/>
    </row>
    <row r="30" spans="2:17" s="1" customFormat="1" ht="22.5" customHeight="1" x14ac:dyDescent="0.15">
      <c r="B30" s="125" t="s">
        <v>10</v>
      </c>
      <c r="C30" s="126"/>
      <c r="D30" s="126"/>
      <c r="E30" s="38">
        <v>54</v>
      </c>
      <c r="F30" s="35">
        <v>33.333333333333329</v>
      </c>
      <c r="G30" s="32">
        <v>3.7037037037037033</v>
      </c>
      <c r="H30" s="32">
        <v>22.222222222222221</v>
      </c>
      <c r="I30" s="32">
        <v>48.148148148148145</v>
      </c>
      <c r="J30" s="32">
        <v>38.888888888888893</v>
      </c>
      <c r="K30" s="32">
        <v>7.4074074074074066</v>
      </c>
      <c r="L30" s="32">
        <v>1.8518518518518516</v>
      </c>
      <c r="M30" s="33">
        <v>0</v>
      </c>
      <c r="N30" s="16"/>
      <c r="O30" s="16"/>
    </row>
    <row r="31" spans="2:17" s="1" customFormat="1" ht="22.5" customHeight="1" x14ac:dyDescent="0.15">
      <c r="B31" s="127" t="s">
        <v>11</v>
      </c>
      <c r="C31" s="43" t="s">
        <v>12</v>
      </c>
      <c r="D31" s="44"/>
      <c r="E31" s="39">
        <v>39</v>
      </c>
      <c r="F31" s="36">
        <v>35.897435897435898</v>
      </c>
      <c r="G31" s="28">
        <v>0</v>
      </c>
      <c r="H31" s="28">
        <v>23.076923076923077</v>
      </c>
      <c r="I31" s="60">
        <v>56.410256410256409</v>
      </c>
      <c r="J31" s="28">
        <v>35.897435897435898</v>
      </c>
      <c r="K31" s="28">
        <v>5.1282051282051277</v>
      </c>
      <c r="L31" s="28">
        <v>2.5641025641025639</v>
      </c>
      <c r="M31" s="29">
        <v>0</v>
      </c>
      <c r="N31" s="16"/>
      <c r="O31" s="16"/>
    </row>
    <row r="32" spans="2:17" s="1" customFormat="1" ht="22.5" customHeight="1" x14ac:dyDescent="0.15">
      <c r="B32" s="128"/>
      <c r="C32" s="41" t="s">
        <v>13</v>
      </c>
      <c r="D32" s="45"/>
      <c r="E32" s="39">
        <v>5</v>
      </c>
      <c r="F32" s="36">
        <v>60</v>
      </c>
      <c r="G32" s="28">
        <v>0</v>
      </c>
      <c r="H32" s="28">
        <v>20</v>
      </c>
      <c r="I32" s="28">
        <v>40</v>
      </c>
      <c r="J32" s="28">
        <v>20</v>
      </c>
      <c r="K32" s="28">
        <v>0</v>
      </c>
      <c r="L32" s="28">
        <v>0</v>
      </c>
      <c r="M32" s="29">
        <v>0</v>
      </c>
      <c r="N32" s="16"/>
      <c r="O32" s="16"/>
    </row>
    <row r="33" spans="2:13" s="1" customFormat="1" ht="22.5" customHeight="1" x14ac:dyDescent="0.15">
      <c r="B33" s="129"/>
      <c r="C33" s="42" t="s">
        <v>14</v>
      </c>
      <c r="D33" s="46"/>
      <c r="E33" s="40">
        <v>6</v>
      </c>
      <c r="F33" s="37">
        <v>0</v>
      </c>
      <c r="G33" s="30">
        <v>33.333333333333329</v>
      </c>
      <c r="H33" s="30">
        <v>33.333333333333329</v>
      </c>
      <c r="I33" s="30">
        <v>33.333333333333329</v>
      </c>
      <c r="J33" s="30">
        <v>50</v>
      </c>
      <c r="K33" s="30">
        <v>33.333333333333329</v>
      </c>
      <c r="L33" s="30">
        <v>0</v>
      </c>
      <c r="M33" s="31">
        <v>0</v>
      </c>
    </row>
    <row r="34" spans="2:13" s="1" customFormat="1" ht="22.5" customHeight="1" x14ac:dyDescent="0.15">
      <c r="B34" s="109"/>
      <c r="C34" s="110"/>
      <c r="D34" s="111"/>
      <c r="E34" s="112"/>
      <c r="F34" s="114"/>
      <c r="G34" s="114"/>
      <c r="H34" s="114"/>
      <c r="I34" s="114"/>
      <c r="J34" s="114"/>
      <c r="K34" s="114"/>
      <c r="L34" s="114"/>
      <c r="M34" s="114"/>
    </row>
    <row r="35" spans="2:13" x14ac:dyDescent="0.15">
      <c r="D35" s="82" t="str">
        <f t="shared" ref="D35:K35" si="0">F28</f>
        <v>マネープランのみの研修だったから</v>
      </c>
      <c r="E35" s="82" t="str">
        <f t="shared" si="0"/>
        <v>男性向きの研修になっていたから</v>
      </c>
      <c r="F35" s="82" t="str">
        <f t="shared" si="0"/>
        <v>給料が下がっていく中での身の処し方の研修だったから</v>
      </c>
      <c r="G35" s="82" t="str">
        <f t="shared" si="0"/>
        <v>今後のキャリアを考えるのに役立たなかったから</v>
      </c>
      <c r="H35" s="82" t="str">
        <f t="shared" si="0"/>
        <v>一般的な内容で個々の事情に配慮されていない研修だったから</v>
      </c>
      <c r="I35" s="82" t="str">
        <f t="shared" si="0"/>
        <v>悩みが違う人との研修だったから</v>
      </c>
      <c r="J35" s="82" t="str">
        <f t="shared" si="0"/>
        <v>外部の人と関わることができなかったから</v>
      </c>
      <c r="K35" s="82" t="str">
        <f t="shared" si="0"/>
        <v>その他（具体的に【　　　】）</v>
      </c>
      <c r="L35" s="82"/>
    </row>
    <row r="36" spans="2:13" x14ac:dyDescent="0.15">
      <c r="C36" t="str">
        <f>C31 &amp; "(n=" &amp; E31 &amp; ")"</f>
        <v>男性・管理職/総合職(n=39)</v>
      </c>
      <c r="D36" s="83">
        <f t="shared" ref="D36:K38" si="1">F31</f>
        <v>35.897435897435898</v>
      </c>
      <c r="E36" s="83">
        <f t="shared" si="1"/>
        <v>0</v>
      </c>
      <c r="F36" s="83">
        <f t="shared" si="1"/>
        <v>23.076923076923077</v>
      </c>
      <c r="G36" s="83">
        <f t="shared" si="1"/>
        <v>56.410256410256409</v>
      </c>
      <c r="H36" s="83">
        <f t="shared" si="1"/>
        <v>35.897435897435898</v>
      </c>
      <c r="I36" s="83">
        <f t="shared" si="1"/>
        <v>5.1282051282051277</v>
      </c>
      <c r="J36" s="83">
        <f t="shared" si="1"/>
        <v>2.5641025641025639</v>
      </c>
      <c r="K36" s="83">
        <f t="shared" si="1"/>
        <v>0</v>
      </c>
      <c r="L36" s="83"/>
    </row>
    <row r="37" spans="2:13" x14ac:dyDescent="0.15">
      <c r="C37" t="str">
        <f>C32 &amp; "(n=" &amp; E32 &amp; ")"</f>
        <v>女性・管理職/総合職(n=5)</v>
      </c>
      <c r="D37" s="83">
        <f t="shared" si="1"/>
        <v>60</v>
      </c>
      <c r="E37" s="83">
        <f t="shared" si="1"/>
        <v>0</v>
      </c>
      <c r="F37" s="83">
        <f t="shared" si="1"/>
        <v>20</v>
      </c>
      <c r="G37" s="83">
        <f t="shared" si="1"/>
        <v>40</v>
      </c>
      <c r="H37" s="83">
        <f t="shared" si="1"/>
        <v>20</v>
      </c>
      <c r="I37" s="83">
        <f t="shared" si="1"/>
        <v>0</v>
      </c>
      <c r="J37" s="83">
        <f t="shared" si="1"/>
        <v>0</v>
      </c>
      <c r="K37" s="83">
        <f t="shared" si="1"/>
        <v>0</v>
      </c>
      <c r="L37" s="83"/>
    </row>
    <row r="38" spans="2:13" x14ac:dyDescent="0.15">
      <c r="C38" t="str">
        <f>C33 &amp; "(n=" &amp; E33 &amp; ")"</f>
        <v>女性・一般職(n=6)</v>
      </c>
      <c r="D38" s="83">
        <f t="shared" si="1"/>
        <v>0</v>
      </c>
      <c r="E38" s="83">
        <f t="shared" si="1"/>
        <v>33.333333333333329</v>
      </c>
      <c r="F38" s="83">
        <f t="shared" si="1"/>
        <v>33.333333333333329</v>
      </c>
      <c r="G38" s="83">
        <f t="shared" si="1"/>
        <v>33.333333333333329</v>
      </c>
      <c r="H38" s="83">
        <f t="shared" si="1"/>
        <v>50</v>
      </c>
      <c r="I38" s="83">
        <f t="shared" si="1"/>
        <v>33.333333333333329</v>
      </c>
      <c r="J38" s="83">
        <f t="shared" si="1"/>
        <v>0</v>
      </c>
      <c r="K38" s="83">
        <f t="shared" si="1"/>
        <v>0</v>
      </c>
      <c r="L38" s="83"/>
    </row>
    <row r="39" spans="2:13" x14ac:dyDescent="0.15">
      <c r="C39" t="str">
        <f>B30 &amp; "(n=" &amp; E30 &amp; ")"</f>
        <v>全体(n=54)</v>
      </c>
      <c r="D39" s="83">
        <f>F30</f>
        <v>33.333333333333329</v>
      </c>
      <c r="E39" s="83">
        <f t="shared" ref="E39:K39" si="2">G30</f>
        <v>3.7037037037037033</v>
      </c>
      <c r="F39" s="83">
        <f t="shared" si="2"/>
        <v>22.222222222222221</v>
      </c>
      <c r="G39" s="83">
        <f t="shared" si="2"/>
        <v>48.148148148148145</v>
      </c>
      <c r="H39" s="83">
        <f t="shared" si="2"/>
        <v>38.888888888888893</v>
      </c>
      <c r="I39" s="83">
        <f t="shared" si="2"/>
        <v>7.4074074074074066</v>
      </c>
      <c r="J39" s="83">
        <f t="shared" si="2"/>
        <v>1.8518518518518516</v>
      </c>
      <c r="K39" s="83">
        <f t="shared" si="2"/>
        <v>0</v>
      </c>
      <c r="L39" s="83"/>
    </row>
  </sheetData>
  <mergeCells count="2">
    <mergeCell ref="B30:D30"/>
    <mergeCell ref="B31:B33"/>
  </mergeCells>
  <phoneticPr fontId="5"/>
  <conditionalFormatting sqref="C31:C32 F28:M28">
    <cfRule type="cellIs" dxfId="30" priority="3" stopIfTrue="1" operator="equal">
      <formula>"."</formula>
    </cfRule>
  </conditionalFormatting>
  <conditionalFormatting sqref="N28">
    <cfRule type="cellIs" dxfId="29" priority="2" stopIfTrue="1" operator="equal">
      <formula>"."</formula>
    </cfRule>
  </conditionalFormatting>
  <conditionalFormatting sqref="O28">
    <cfRule type="cellIs" dxfId="28"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A30"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274</v>
      </c>
      <c r="G28" s="23" t="s">
        <v>275</v>
      </c>
      <c r="H28" s="24" t="s">
        <v>276</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423</v>
      </c>
      <c r="F30" s="35">
        <v>13.002364066193852</v>
      </c>
      <c r="G30" s="32">
        <v>17.494089834515368</v>
      </c>
      <c r="H30" s="33">
        <v>69.503546099290787</v>
      </c>
      <c r="I30" s="19"/>
      <c r="J30" s="19"/>
      <c r="L30" s="125" t="s">
        <v>10</v>
      </c>
      <c r="M30" s="126"/>
      <c r="N30" s="126"/>
      <c r="O30" s="38">
        <f t="shared" ref="O30:O33" si="0">IF(LEN(E30)=0,"",E30)</f>
        <v>423</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180</v>
      </c>
      <c r="F31" s="65">
        <v>25</v>
      </c>
      <c r="G31" s="49">
        <v>32.777777777777779</v>
      </c>
      <c r="H31" s="59">
        <v>42.222222222222221</v>
      </c>
      <c r="I31" s="19"/>
      <c r="J31" s="19"/>
      <c r="K31" s="4"/>
      <c r="L31" s="127" t="s">
        <v>11</v>
      </c>
      <c r="M31" s="43" t="s">
        <v>12</v>
      </c>
      <c r="N31" s="44"/>
      <c r="O31" s="39">
        <f t="shared" si="0"/>
        <v>180</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82</v>
      </c>
      <c r="F32" s="36">
        <v>10.975609756097562</v>
      </c>
      <c r="G32" s="28">
        <v>13.414634146341465</v>
      </c>
      <c r="H32" s="70">
        <v>75.609756097560975</v>
      </c>
      <c r="I32" s="19"/>
      <c r="J32" s="19"/>
      <c r="K32" s="4"/>
      <c r="L32" s="128"/>
      <c r="M32" s="41" t="s">
        <v>13</v>
      </c>
      <c r="N32" s="45"/>
      <c r="O32" s="39">
        <f t="shared" si="0"/>
        <v>82</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138</v>
      </c>
      <c r="F33" s="52">
        <v>0.72463768115942029</v>
      </c>
      <c r="G33" s="54">
        <v>2.1739130434782608</v>
      </c>
      <c r="H33" s="69">
        <v>97.101449275362313</v>
      </c>
      <c r="I33" s="4"/>
      <c r="J33" s="4"/>
      <c r="L33" s="129"/>
      <c r="M33" s="42" t="s">
        <v>14</v>
      </c>
      <c r="N33" s="46"/>
      <c r="O33" s="40">
        <f t="shared" si="0"/>
        <v>138</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22" customFormat="1" ht="22.5" customHeight="1" x14ac:dyDescent="0.15">
      <c r="B34" s="116"/>
      <c r="C34" s="117"/>
      <c r="D34" s="118"/>
      <c r="E34" s="119"/>
      <c r="F34" s="120"/>
      <c r="G34" s="120"/>
      <c r="H34" s="120"/>
      <c r="I34" s="121"/>
      <c r="J34" s="121"/>
      <c r="L34" s="116"/>
      <c r="M34" s="117"/>
      <c r="N34" s="118"/>
      <c r="O34" s="119"/>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row>
    <row r="35" spans="2:122" ht="22.5" customHeight="1" x14ac:dyDescent="0.15">
      <c r="D35" s="82" t="str">
        <f>F28</f>
        <v>部長級で経験した</v>
      </c>
      <c r="E35" s="82" t="str">
        <f>G28</f>
        <v>課長級で経験した</v>
      </c>
      <c r="F35" s="82" t="str">
        <f>H28</f>
        <v>経験していない</v>
      </c>
      <c r="G35" s="82" t="s">
        <v>323</v>
      </c>
      <c r="H35" s="82"/>
      <c r="I35" s="82"/>
      <c r="J35" s="82"/>
      <c r="K35" s="82"/>
    </row>
    <row r="36" spans="2:122" ht="22.5" customHeight="1" x14ac:dyDescent="0.15">
      <c r="C36" t="str">
        <f>C31 &amp; "(n=" &amp; E31 &amp; ")"</f>
        <v>男性・管理職/総合職(n=180)</v>
      </c>
      <c r="D36" s="83">
        <f t="shared" ref="D36:F38" si="1">F31</f>
        <v>25</v>
      </c>
      <c r="E36" s="83">
        <f t="shared" si="1"/>
        <v>32.777777777777779</v>
      </c>
      <c r="F36" s="83">
        <f t="shared" si="1"/>
        <v>42.222222222222221</v>
      </c>
      <c r="G36" s="83">
        <f>SUM(A36:F36)</f>
        <v>100</v>
      </c>
      <c r="H36" s="83"/>
      <c r="I36" s="83"/>
      <c r="J36" s="83"/>
      <c r="K36" s="83"/>
    </row>
    <row r="37" spans="2:122" ht="22.5" customHeight="1" x14ac:dyDescent="0.15">
      <c r="C37" t="str">
        <f>C32 &amp; "(n=" &amp; E32 &amp; ")"</f>
        <v>女性・管理職/総合職(n=82)</v>
      </c>
      <c r="D37" s="83">
        <f t="shared" si="1"/>
        <v>10.975609756097562</v>
      </c>
      <c r="E37" s="83">
        <f t="shared" si="1"/>
        <v>13.414634146341465</v>
      </c>
      <c r="F37" s="83">
        <f t="shared" si="1"/>
        <v>75.609756097560975</v>
      </c>
      <c r="G37" s="83">
        <f t="shared" ref="G37:G39" si="2">SUM(A37:F37)</f>
        <v>100</v>
      </c>
      <c r="H37" s="83"/>
      <c r="I37" s="83"/>
      <c r="J37" s="83"/>
      <c r="K37" s="83"/>
    </row>
    <row r="38" spans="2:122" ht="22.5" customHeight="1" x14ac:dyDescent="0.15">
      <c r="C38" t="str">
        <f>C33 &amp; "(n=" &amp; E33 &amp; ")"</f>
        <v>女性・一般職(n=138)</v>
      </c>
      <c r="D38" s="83">
        <f t="shared" si="1"/>
        <v>0.72463768115942029</v>
      </c>
      <c r="E38" s="83">
        <f t="shared" si="1"/>
        <v>2.1739130434782608</v>
      </c>
      <c r="F38" s="83">
        <f t="shared" si="1"/>
        <v>97.101449275362313</v>
      </c>
      <c r="G38" s="83">
        <f t="shared" si="2"/>
        <v>100</v>
      </c>
      <c r="H38" s="83"/>
      <c r="I38" s="83"/>
      <c r="J38" s="83"/>
      <c r="K38" s="83"/>
    </row>
    <row r="39" spans="2:122" ht="22.5" customHeight="1" x14ac:dyDescent="0.15">
      <c r="C39" t="str">
        <f>B30 &amp; "(n=" &amp; E30 &amp; ")"</f>
        <v>全体(n=423)</v>
      </c>
      <c r="D39" s="83">
        <f>F30</f>
        <v>13.002364066193852</v>
      </c>
      <c r="E39" s="83">
        <f t="shared" ref="E39:F39" si="3">G30</f>
        <v>17.494089834515368</v>
      </c>
      <c r="F39" s="83">
        <f t="shared" si="3"/>
        <v>69.503546099290787</v>
      </c>
      <c r="G39" s="83">
        <f t="shared" si="2"/>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27" priority="2" stopIfTrue="1" operator="equal">
      <formula>"."</formula>
    </cfRule>
  </conditionalFormatting>
  <conditionalFormatting sqref="M31:M32">
    <cfRule type="cellIs" dxfId="2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S39"/>
  <sheetViews>
    <sheetView topLeftCell="A28" zoomScaleNormal="100" workbookViewId="0">
      <selection activeCell="O34" sqref="O34"/>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1" width="5.37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hidden="1" customHeight="1" x14ac:dyDescent="0.15">
      <c r="B8" s="15"/>
      <c r="C8" s="16"/>
      <c r="D8" s="2"/>
      <c r="E8" s="13"/>
      <c r="F8" s="4"/>
      <c r="G8" s="4"/>
      <c r="H8" s="4"/>
      <c r="I8" s="4"/>
      <c r="J8" s="4"/>
      <c r="K8" s="4"/>
      <c r="L8" s="4"/>
      <c r="M8" s="4"/>
      <c r="N8" s="4"/>
      <c r="O8" s="4"/>
    </row>
    <row r="9" spans="2:19" s="1" customFormat="1" ht="15" hidden="1" customHeight="1" x14ac:dyDescent="0.15">
      <c r="B9" s="15"/>
      <c r="C9" s="16"/>
      <c r="D9" s="2"/>
      <c r="E9" s="13"/>
      <c r="F9" s="4"/>
      <c r="G9" s="4"/>
      <c r="H9" s="4"/>
      <c r="I9" s="4"/>
      <c r="J9" s="4"/>
      <c r="K9" s="4"/>
      <c r="L9" s="4"/>
      <c r="M9" s="4"/>
      <c r="N9" s="4"/>
      <c r="O9" s="4"/>
      <c r="R9" s="4"/>
      <c r="S9" s="4"/>
    </row>
    <row r="10" spans="2:19" s="1" customFormat="1" ht="15" hidden="1" customHeight="1" x14ac:dyDescent="0.15">
      <c r="B10" s="15"/>
      <c r="C10" s="16"/>
      <c r="D10" s="2"/>
      <c r="E10" s="13"/>
      <c r="F10" s="4"/>
      <c r="G10" s="4"/>
      <c r="H10" s="4"/>
      <c r="I10" s="4"/>
      <c r="J10" s="4"/>
      <c r="K10" s="4"/>
      <c r="L10" s="4"/>
      <c r="M10" s="4"/>
      <c r="N10" s="4"/>
      <c r="O10" s="4"/>
      <c r="R10" s="3"/>
      <c r="S10" s="3"/>
    </row>
    <row r="11" spans="2:19" s="1" customFormat="1" ht="15" hidden="1"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7"/>
      <c r="E27" s="34"/>
      <c r="F27" s="10"/>
      <c r="G27" s="10"/>
      <c r="H27" s="10"/>
      <c r="I27" s="10"/>
      <c r="J27" s="10"/>
      <c r="K27" s="10"/>
      <c r="L27" s="10"/>
      <c r="M27" s="10"/>
      <c r="N27" s="10"/>
      <c r="O27" s="10"/>
    </row>
    <row r="28" spans="2:19" s="4" customFormat="1" ht="129.94999999999999" customHeight="1" x14ac:dyDescent="0.15">
      <c r="B28" s="20"/>
      <c r="C28" s="20"/>
      <c r="D28" s="47"/>
      <c r="E28" s="21"/>
      <c r="F28" s="22" t="s">
        <v>277</v>
      </c>
      <c r="G28" s="23" t="s">
        <v>278</v>
      </c>
      <c r="H28" s="23" t="s">
        <v>279</v>
      </c>
      <c r="I28" s="23" t="s">
        <v>280</v>
      </c>
      <c r="J28" s="23" t="s">
        <v>281</v>
      </c>
      <c r="K28" s="23" t="s">
        <v>282</v>
      </c>
      <c r="L28" s="23" t="s">
        <v>283</v>
      </c>
      <c r="M28" s="23" t="s">
        <v>284</v>
      </c>
      <c r="N28" s="23" t="s">
        <v>285</v>
      </c>
      <c r="O28" s="24" t="s">
        <v>136</v>
      </c>
      <c r="P28" s="17"/>
      <c r="Q28" s="17"/>
      <c r="R28" s="1"/>
      <c r="S28" s="1"/>
    </row>
    <row r="29" spans="2:19" s="3" customFormat="1" ht="20.100000000000001" customHeight="1" x14ac:dyDescent="0.15">
      <c r="B29" s="20"/>
      <c r="C29" s="20"/>
      <c r="D29" s="47"/>
      <c r="E29" s="11" t="s">
        <v>0</v>
      </c>
      <c r="F29" s="25"/>
      <c r="G29" s="26"/>
      <c r="H29" s="26"/>
      <c r="I29" s="26"/>
      <c r="J29" s="26"/>
      <c r="K29" s="26"/>
      <c r="L29" s="26"/>
      <c r="M29" s="26"/>
      <c r="N29" s="26"/>
      <c r="O29" s="27"/>
      <c r="R29" s="1"/>
      <c r="S29" s="1"/>
    </row>
    <row r="30" spans="2:19" s="1" customFormat="1" ht="22.5" customHeight="1" x14ac:dyDescent="0.15">
      <c r="B30" s="125" t="s">
        <v>10</v>
      </c>
      <c r="C30" s="126"/>
      <c r="D30" s="126"/>
      <c r="E30" s="38">
        <v>423</v>
      </c>
      <c r="F30" s="35">
        <v>38.770685579196218</v>
      </c>
      <c r="G30" s="32">
        <v>11.82033096926714</v>
      </c>
      <c r="H30" s="32">
        <v>42.31678486997636</v>
      </c>
      <c r="I30" s="32">
        <v>15.839243498817968</v>
      </c>
      <c r="J30" s="32">
        <v>23.167848699763592</v>
      </c>
      <c r="K30" s="32">
        <v>23.167848699763592</v>
      </c>
      <c r="L30" s="32">
        <v>21.98581560283688</v>
      </c>
      <c r="M30" s="32">
        <v>26.950354609929079</v>
      </c>
      <c r="N30" s="32">
        <v>15.839243498817968</v>
      </c>
      <c r="O30" s="33">
        <v>1.6548463356973995</v>
      </c>
      <c r="P30" s="16"/>
      <c r="Q30" s="16"/>
    </row>
    <row r="31" spans="2:19" s="1" customFormat="1" ht="22.5" customHeight="1" x14ac:dyDescent="0.15">
      <c r="B31" s="127" t="s">
        <v>11</v>
      </c>
      <c r="C31" s="43" t="s">
        <v>12</v>
      </c>
      <c r="D31" s="44"/>
      <c r="E31" s="39">
        <v>180</v>
      </c>
      <c r="F31" s="65">
        <v>50</v>
      </c>
      <c r="G31" s="28">
        <v>11.666666666666666</v>
      </c>
      <c r="H31" s="60">
        <v>47.777777777777779</v>
      </c>
      <c r="I31" s="28">
        <v>16.666666666666664</v>
      </c>
      <c r="J31" s="28">
        <v>26.666666666666668</v>
      </c>
      <c r="K31" s="28">
        <v>21.111111111111111</v>
      </c>
      <c r="L31" s="28">
        <v>20.555555555555554</v>
      </c>
      <c r="M31" s="28">
        <v>28.333333333333332</v>
      </c>
      <c r="N31" s="28">
        <v>15</v>
      </c>
      <c r="O31" s="29">
        <v>1.6666666666666667</v>
      </c>
      <c r="P31" s="16"/>
      <c r="Q31" s="16"/>
    </row>
    <row r="32" spans="2:19" s="1" customFormat="1" ht="22.5" customHeight="1" x14ac:dyDescent="0.15">
      <c r="B32" s="128"/>
      <c r="C32" s="41" t="s">
        <v>13</v>
      </c>
      <c r="D32" s="45"/>
      <c r="E32" s="39">
        <v>82</v>
      </c>
      <c r="F32" s="51">
        <v>43.902439024390247</v>
      </c>
      <c r="G32" s="60">
        <v>17.073170731707318</v>
      </c>
      <c r="H32" s="28">
        <v>45.121951219512198</v>
      </c>
      <c r="I32" s="60">
        <v>21.951219512195124</v>
      </c>
      <c r="J32" s="28">
        <v>21.951219512195124</v>
      </c>
      <c r="K32" s="60">
        <v>29.268292682926827</v>
      </c>
      <c r="L32" s="28">
        <v>19.512195121951219</v>
      </c>
      <c r="M32" s="28">
        <v>26.829268292682929</v>
      </c>
      <c r="N32" s="28">
        <v>18.292682926829269</v>
      </c>
      <c r="O32" s="29">
        <v>0</v>
      </c>
      <c r="P32" s="16"/>
      <c r="Q32" s="16"/>
    </row>
    <row r="33" spans="2:15" s="1" customFormat="1" ht="22.5" customHeight="1" x14ac:dyDescent="0.15">
      <c r="B33" s="129"/>
      <c r="C33" s="42" t="s">
        <v>14</v>
      </c>
      <c r="D33" s="46"/>
      <c r="E33" s="40">
        <v>138</v>
      </c>
      <c r="F33" s="52">
        <v>24.637681159420293</v>
      </c>
      <c r="G33" s="30">
        <v>7.9710144927536222</v>
      </c>
      <c r="H33" s="48">
        <v>35.507246376811594</v>
      </c>
      <c r="I33" s="30">
        <v>13.043478260869565</v>
      </c>
      <c r="J33" s="30">
        <v>20.289855072463769</v>
      </c>
      <c r="K33" s="30">
        <v>24.637681159420293</v>
      </c>
      <c r="L33" s="30">
        <v>26.086956521739129</v>
      </c>
      <c r="M33" s="30">
        <v>25.362318840579711</v>
      </c>
      <c r="N33" s="30">
        <v>15.217391304347828</v>
      </c>
      <c r="O33" s="31">
        <v>2.1739130434782608</v>
      </c>
    </row>
    <row r="34" spans="2:15" x14ac:dyDescent="0.15">
      <c r="F34" s="83">
        <f>F31-F32</f>
        <v>6.0975609756097526</v>
      </c>
      <c r="G34" s="83">
        <f t="shared" ref="G34:O34" si="0">G31-G32</f>
        <v>-5.406504065040652</v>
      </c>
      <c r="H34" s="83">
        <f t="shared" si="0"/>
        <v>2.6558265582655807</v>
      </c>
      <c r="I34" s="83">
        <f t="shared" si="0"/>
        <v>-5.2845528455284594</v>
      </c>
      <c r="J34" s="83">
        <f t="shared" si="0"/>
        <v>4.7154471544715442</v>
      </c>
      <c r="K34" s="83">
        <f t="shared" si="0"/>
        <v>-8.1571815718157161</v>
      </c>
      <c r="L34" s="83">
        <f t="shared" si="0"/>
        <v>1.0433604336043345</v>
      </c>
      <c r="M34" s="83">
        <f t="shared" si="0"/>
        <v>1.5040650406504028</v>
      </c>
      <c r="N34" s="83">
        <f t="shared" si="0"/>
        <v>-3.2926829268292686</v>
      </c>
      <c r="O34" s="83">
        <f t="shared" si="0"/>
        <v>1.6666666666666667</v>
      </c>
    </row>
    <row r="35" spans="2:15" x14ac:dyDescent="0.15">
      <c r="D35" s="82" t="str">
        <f>F28</f>
        <v>役職定年の年齢に到達した後も同じパフォーマンスを出せる人もいる</v>
      </c>
      <c r="E35" s="82" t="str">
        <f t="shared" ref="E35:K35" si="1">G28</f>
        <v>遅く管理職になった人は、すぐに役職定年になってしまう</v>
      </c>
      <c r="F35" s="82" t="str">
        <f t="shared" si="1"/>
        <v>役職定年に伴い年収が下がると、モチベーションも下がる</v>
      </c>
      <c r="G35" s="82" t="str">
        <f t="shared" si="1"/>
        <v>役職定年になると、活躍の場がなくなる</v>
      </c>
      <c r="H35" s="82" t="str">
        <f t="shared" si="1"/>
        <v>全員が等しく年齢によって処遇が変わることに違和感がある</v>
      </c>
      <c r="I35" s="82" t="str">
        <f t="shared" si="1"/>
        <v>役職定年者が同じ職場にいる場合、本人も周りもやりにくいことがある</v>
      </c>
      <c r="J35" s="82" t="str">
        <f t="shared" si="1"/>
        <v>設定された年齢の根拠がよく分からない</v>
      </c>
      <c r="K35" s="82" t="str">
        <f t="shared" si="1"/>
        <v>若い人を育てるためには必要な措置である</v>
      </c>
      <c r="L35" s="82" t="str">
        <f t="shared" ref="L35" si="2">N28</f>
        <v>自分のキャリア（将来等）を見直すよいきっかけになると思う</v>
      </c>
      <c r="M35" s="82" t="str">
        <f t="shared" ref="M35" si="3">O28</f>
        <v>その他（具体的に【　　　】）</v>
      </c>
      <c r="N35" s="82" t="s">
        <v>323</v>
      </c>
    </row>
    <row r="36" spans="2:15" x14ac:dyDescent="0.15">
      <c r="C36" t="str">
        <f>C31 &amp; "(n=" &amp; E31 &amp; ")"</f>
        <v>男性・管理職/総合職(n=180)</v>
      </c>
      <c r="D36" s="83">
        <f>F31</f>
        <v>50</v>
      </c>
      <c r="E36" s="83">
        <f t="shared" ref="E36:K38" si="4">G31</f>
        <v>11.666666666666666</v>
      </c>
      <c r="F36" s="83">
        <f t="shared" si="4"/>
        <v>47.777777777777779</v>
      </c>
      <c r="G36" s="83">
        <f t="shared" si="4"/>
        <v>16.666666666666664</v>
      </c>
      <c r="H36" s="83">
        <f t="shared" si="4"/>
        <v>26.666666666666668</v>
      </c>
      <c r="I36" s="83">
        <f t="shared" si="4"/>
        <v>21.111111111111111</v>
      </c>
      <c r="J36" s="83">
        <f t="shared" si="4"/>
        <v>20.555555555555554</v>
      </c>
      <c r="K36" s="83">
        <f t="shared" si="4"/>
        <v>28.333333333333332</v>
      </c>
      <c r="L36" s="83">
        <f t="shared" ref="L36:L38" si="5">N31</f>
        <v>15</v>
      </c>
      <c r="M36" s="83">
        <f t="shared" ref="M36:M38" si="6">O31</f>
        <v>1.6666666666666667</v>
      </c>
      <c r="N36" s="83">
        <f>SUM(D36:M36)</f>
        <v>239.44444444444443</v>
      </c>
    </row>
    <row r="37" spans="2:15" x14ac:dyDescent="0.15">
      <c r="C37" t="str">
        <f t="shared" ref="C37:C38" si="7">C32 &amp; "(n=" &amp; E32 &amp; ")"</f>
        <v>女性・管理職/総合職(n=82)</v>
      </c>
      <c r="D37" s="83">
        <f t="shared" ref="D37:D38" si="8">F32</f>
        <v>43.902439024390247</v>
      </c>
      <c r="E37" s="83">
        <f t="shared" si="4"/>
        <v>17.073170731707318</v>
      </c>
      <c r="F37" s="83">
        <f t="shared" si="4"/>
        <v>45.121951219512198</v>
      </c>
      <c r="G37" s="83">
        <f t="shared" si="4"/>
        <v>21.951219512195124</v>
      </c>
      <c r="H37" s="83">
        <f t="shared" si="4"/>
        <v>21.951219512195124</v>
      </c>
      <c r="I37" s="83">
        <f t="shared" si="4"/>
        <v>29.268292682926827</v>
      </c>
      <c r="J37" s="83">
        <f t="shared" si="4"/>
        <v>19.512195121951219</v>
      </c>
      <c r="K37" s="83">
        <f t="shared" si="4"/>
        <v>26.829268292682929</v>
      </c>
      <c r="L37" s="83">
        <f t="shared" si="5"/>
        <v>18.292682926829269</v>
      </c>
      <c r="M37" s="83">
        <f t="shared" si="6"/>
        <v>0</v>
      </c>
      <c r="N37" s="83">
        <f t="shared" ref="N37:N39" si="9">SUM(D37:M37)</f>
        <v>243.90243902439022</v>
      </c>
    </row>
    <row r="38" spans="2:15" x14ac:dyDescent="0.15">
      <c r="C38" t="str">
        <f t="shared" si="7"/>
        <v>女性・一般職(n=138)</v>
      </c>
      <c r="D38" s="83">
        <f t="shared" si="8"/>
        <v>24.637681159420293</v>
      </c>
      <c r="E38" s="83">
        <f t="shared" si="4"/>
        <v>7.9710144927536222</v>
      </c>
      <c r="F38" s="83">
        <f t="shared" si="4"/>
        <v>35.507246376811594</v>
      </c>
      <c r="G38" s="83">
        <f t="shared" si="4"/>
        <v>13.043478260869565</v>
      </c>
      <c r="H38" s="83">
        <f t="shared" si="4"/>
        <v>20.289855072463769</v>
      </c>
      <c r="I38" s="83">
        <f t="shared" si="4"/>
        <v>24.637681159420293</v>
      </c>
      <c r="J38" s="83">
        <f t="shared" si="4"/>
        <v>26.086956521739129</v>
      </c>
      <c r="K38" s="83">
        <f t="shared" si="4"/>
        <v>25.362318840579711</v>
      </c>
      <c r="L38" s="83">
        <f t="shared" si="5"/>
        <v>15.217391304347828</v>
      </c>
      <c r="M38" s="83">
        <f t="shared" si="6"/>
        <v>2.1739130434782608</v>
      </c>
      <c r="N38" s="83">
        <f t="shared" si="9"/>
        <v>194.92753623188406</v>
      </c>
    </row>
    <row r="39" spans="2:15" x14ac:dyDescent="0.15">
      <c r="C39" t="str">
        <f>B30 &amp; "(n=" &amp; E30 &amp; ")"</f>
        <v>全体(n=423)</v>
      </c>
      <c r="D39" s="83">
        <f>F30</f>
        <v>38.770685579196218</v>
      </c>
      <c r="E39" s="83">
        <f t="shared" ref="E39:K39" si="10">G30</f>
        <v>11.82033096926714</v>
      </c>
      <c r="F39" s="83">
        <f t="shared" si="10"/>
        <v>42.31678486997636</v>
      </c>
      <c r="G39" s="83">
        <f t="shared" si="10"/>
        <v>15.839243498817968</v>
      </c>
      <c r="H39" s="83">
        <f t="shared" si="10"/>
        <v>23.167848699763592</v>
      </c>
      <c r="I39" s="83">
        <f t="shared" si="10"/>
        <v>23.167848699763592</v>
      </c>
      <c r="J39" s="83">
        <f t="shared" si="10"/>
        <v>21.98581560283688</v>
      </c>
      <c r="K39" s="83">
        <f t="shared" si="10"/>
        <v>26.950354609929079</v>
      </c>
      <c r="L39" s="83">
        <f t="shared" ref="L39" si="11">N30</f>
        <v>15.839243498817968</v>
      </c>
      <c r="M39" s="83">
        <f t="shared" ref="M39" si="12">O30</f>
        <v>1.6548463356973995</v>
      </c>
      <c r="N39" s="83">
        <f t="shared" si="9"/>
        <v>221.51300236406621</v>
      </c>
    </row>
  </sheetData>
  <mergeCells count="2">
    <mergeCell ref="B30:D30"/>
    <mergeCell ref="B31:B33"/>
  </mergeCells>
  <phoneticPr fontId="5"/>
  <conditionalFormatting sqref="C31:C32 F28:O28">
    <cfRule type="cellIs" dxfId="25" priority="3" stopIfTrue="1" operator="equal">
      <formula>"."</formula>
    </cfRule>
  </conditionalFormatting>
  <conditionalFormatting sqref="P28">
    <cfRule type="cellIs" dxfId="24" priority="2" stopIfTrue="1" operator="equal">
      <formula>"."</formula>
    </cfRule>
  </conditionalFormatting>
  <conditionalFormatting sqref="Q28">
    <cfRule type="cellIs" dxfId="23"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U51"/>
  <sheetViews>
    <sheetView topLeftCell="B27" zoomScaleNormal="100" workbookViewId="0">
      <selection activeCell="L34" sqref="L34"/>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4" width="3.375" customWidth="1"/>
    <col min="15" max="15" width="7" customWidth="1"/>
    <col min="16" max="16" width="25.625" customWidth="1"/>
    <col min="17" max="17" width="4.625" customWidth="1"/>
    <col min="18" max="18" width="5.375" customWidth="1"/>
    <col min="19" max="27" width="5.25" customWidth="1"/>
    <col min="28" max="34" width="5.375" customWidth="1"/>
    <col min="35" max="125" width="5.25" customWidth="1"/>
  </cols>
  <sheetData>
    <row r="1" spans="2:125" s="1" customFormat="1" ht="21.75" customHeight="1" x14ac:dyDescent="0.15">
      <c r="B1" s="15"/>
      <c r="C1" s="16"/>
      <c r="D1" s="2"/>
      <c r="E1" s="13"/>
      <c r="F1" s="4"/>
      <c r="G1" s="4"/>
      <c r="H1" s="4"/>
      <c r="I1" s="4"/>
      <c r="J1" s="4"/>
      <c r="K1" s="4"/>
      <c r="L1" s="4"/>
      <c r="M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row>
    <row r="2" spans="2:125" s="1" customFormat="1" ht="15" customHeight="1" x14ac:dyDescent="0.15">
      <c r="B2" s="15"/>
      <c r="C2" s="16"/>
      <c r="D2" s="2"/>
      <c r="E2" s="13"/>
      <c r="F2" s="4"/>
      <c r="G2" s="4"/>
      <c r="H2" s="4"/>
      <c r="I2" s="4"/>
      <c r="J2" s="4"/>
      <c r="K2" s="4"/>
      <c r="L2" s="4"/>
      <c r="M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row>
    <row r="3" spans="2:125" s="1" customFormat="1" ht="15" customHeight="1" x14ac:dyDescent="0.15">
      <c r="B3" s="15"/>
      <c r="C3" s="16"/>
      <c r="D3" s="2"/>
      <c r="E3" s="13"/>
      <c r="F3" s="4"/>
      <c r="G3" s="4"/>
      <c r="H3" s="4"/>
      <c r="I3" s="4"/>
      <c r="J3" s="4"/>
      <c r="K3" s="4"/>
      <c r="L3" s="4"/>
      <c r="M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row>
    <row r="4" spans="2:125" s="1" customFormat="1" ht="15" customHeight="1" x14ac:dyDescent="0.15">
      <c r="B4" s="15"/>
      <c r="C4" s="16"/>
      <c r="D4" s="2"/>
      <c r="E4" s="13"/>
      <c r="F4" s="4"/>
      <c r="G4" s="4"/>
      <c r="H4" s="4"/>
      <c r="I4" s="4"/>
      <c r="J4" s="4"/>
      <c r="K4" s="4"/>
      <c r="L4" s="4"/>
      <c r="M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row>
    <row r="5" spans="2:125" s="1" customFormat="1" ht="15" customHeight="1" x14ac:dyDescent="0.15">
      <c r="B5" s="15"/>
      <c r="C5" s="16"/>
      <c r="D5" s="2"/>
      <c r="E5" s="13"/>
      <c r="F5" s="4"/>
      <c r="G5" s="4"/>
      <c r="H5" s="4"/>
      <c r="I5" s="4"/>
      <c r="J5" s="4"/>
      <c r="K5" s="4"/>
      <c r="L5" s="4"/>
      <c r="M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row>
    <row r="6" spans="2:125" s="1" customFormat="1" ht="15" customHeight="1" x14ac:dyDescent="0.15">
      <c r="B6" s="15"/>
      <c r="C6" s="16"/>
      <c r="D6" s="2"/>
      <c r="E6" s="13"/>
      <c r="F6" s="4"/>
      <c r="G6" s="4"/>
      <c r="H6" s="4"/>
      <c r="I6" s="4"/>
      <c r="J6" s="4"/>
      <c r="K6" s="4"/>
      <c r="L6" s="4"/>
      <c r="M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row>
    <row r="7" spans="2:125" s="1" customFormat="1" ht="15" customHeight="1" x14ac:dyDescent="0.15">
      <c r="B7" s="15"/>
      <c r="C7" s="16"/>
      <c r="D7" s="2"/>
      <c r="E7" s="13"/>
      <c r="F7" s="4"/>
      <c r="G7" s="4"/>
      <c r="H7" s="4"/>
      <c r="I7" s="4"/>
      <c r="J7" s="4"/>
      <c r="K7" s="4"/>
      <c r="L7" s="4"/>
      <c r="M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row>
    <row r="8" spans="2:125" s="1" customFormat="1" ht="15" hidden="1" customHeight="1" x14ac:dyDescent="0.15">
      <c r="B8" s="15"/>
      <c r="C8" s="16"/>
      <c r="D8" s="2"/>
      <c r="E8" s="13"/>
      <c r="F8" s="4"/>
      <c r="G8" s="4"/>
      <c r="H8" s="4"/>
      <c r="I8" s="4"/>
      <c r="J8" s="4"/>
      <c r="K8" s="4"/>
      <c r="L8" s="4"/>
      <c r="M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row>
    <row r="9" spans="2:125" s="1" customFormat="1" ht="15" hidden="1" customHeight="1" x14ac:dyDescent="0.15">
      <c r="B9" s="15"/>
      <c r="C9" s="16"/>
      <c r="D9" s="2"/>
      <c r="E9" s="13"/>
      <c r="F9" s="4"/>
      <c r="G9" s="4"/>
      <c r="H9" s="4"/>
      <c r="I9" s="4"/>
      <c r="J9" s="4"/>
      <c r="K9" s="4"/>
      <c r="L9" s="4"/>
      <c r="M9" s="4"/>
      <c r="N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row>
    <row r="10" spans="2:125" s="1" customFormat="1" ht="15" hidden="1" customHeight="1" x14ac:dyDescent="0.15">
      <c r="B10" s="15"/>
      <c r="C10" s="16"/>
      <c r="D10" s="5"/>
      <c r="E10" s="12"/>
      <c r="F10" s="4"/>
      <c r="G10" s="4"/>
      <c r="H10" s="4"/>
      <c r="I10" s="4"/>
      <c r="J10" s="4"/>
      <c r="K10" s="4"/>
      <c r="L10" s="4"/>
      <c r="M10" s="4"/>
      <c r="N10" s="3"/>
      <c r="R10" s="4"/>
      <c r="S10" s="4"/>
      <c r="T10" s="4"/>
      <c r="U10" s="4"/>
      <c r="V10" s="4"/>
      <c r="W10" s="4"/>
      <c r="X10" s="4"/>
      <c r="Y10" s="4"/>
      <c r="Z10" s="4"/>
      <c r="AA10" s="3"/>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row>
    <row r="11" spans="2:125" s="1" customFormat="1" ht="15" hidden="1" customHeight="1" x14ac:dyDescent="0.15">
      <c r="B11" s="15"/>
      <c r="C11" s="16"/>
      <c r="D11" s="5"/>
      <c r="E11" s="12"/>
      <c r="F11" s="4"/>
      <c r="G11" s="4"/>
      <c r="H11" s="4"/>
      <c r="I11" s="4"/>
      <c r="J11" s="4"/>
      <c r="K11" s="4"/>
      <c r="L11" s="4"/>
      <c r="M11" s="4"/>
      <c r="N11" s="6"/>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row>
    <row r="12" spans="2:125" s="1" customFormat="1" ht="15" hidden="1" customHeight="1" x14ac:dyDescent="0.15">
      <c r="B12" s="15"/>
      <c r="C12" s="16"/>
      <c r="D12" s="5"/>
      <c r="E12" s="12"/>
      <c r="F12" s="4"/>
      <c r="G12" s="4"/>
      <c r="H12" s="4"/>
      <c r="I12" s="4"/>
      <c r="J12" s="4"/>
      <c r="K12" s="4"/>
      <c r="L12" s="4"/>
      <c r="M12" s="4"/>
      <c r="N12" s="6"/>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row>
    <row r="13" spans="2:125" s="1" customFormat="1" ht="15" hidden="1" customHeight="1" x14ac:dyDescent="0.15">
      <c r="B13" s="15"/>
      <c r="C13" s="16"/>
      <c r="D13" s="5"/>
      <c r="E13" s="12"/>
      <c r="F13" s="4"/>
      <c r="G13" s="4"/>
      <c r="H13" s="4"/>
      <c r="I13" s="4"/>
      <c r="J13" s="4"/>
      <c r="K13" s="4"/>
      <c r="L13" s="4"/>
      <c r="M13" s="4"/>
      <c r="N13" s="6"/>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row>
    <row r="14" spans="2:125" s="1" customFormat="1" ht="15" customHeight="1" x14ac:dyDescent="0.15">
      <c r="B14" s="15"/>
      <c r="C14" s="16"/>
      <c r="D14" s="5"/>
      <c r="E14" s="12"/>
      <c r="F14" s="4"/>
      <c r="G14" s="4"/>
      <c r="H14" s="4"/>
      <c r="I14" s="4"/>
      <c r="J14" s="4"/>
      <c r="K14" s="4"/>
      <c r="L14" s="4"/>
      <c r="M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row>
    <row r="15" spans="2:125" s="1" customFormat="1" ht="15" customHeight="1" x14ac:dyDescent="0.15">
      <c r="B15" s="15"/>
      <c r="C15" s="16"/>
      <c r="D15" s="5"/>
      <c r="E15" s="12"/>
      <c r="F15" s="4"/>
      <c r="G15" s="4"/>
      <c r="H15" s="4"/>
      <c r="I15" s="4"/>
      <c r="J15" s="4"/>
      <c r="K15" s="4"/>
      <c r="L15" s="4"/>
      <c r="M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row>
    <row r="16" spans="2:125" s="1" customFormat="1" ht="15" customHeight="1" x14ac:dyDescent="0.15">
      <c r="B16" s="15"/>
      <c r="C16" s="16"/>
      <c r="D16" s="5"/>
      <c r="E16" s="12"/>
      <c r="F16" s="4"/>
      <c r="G16" s="4"/>
      <c r="H16" s="4"/>
      <c r="I16" s="4"/>
      <c r="J16" s="4"/>
      <c r="K16" s="4"/>
      <c r="L16" s="4"/>
      <c r="M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row>
    <row r="17" spans="2:125" s="1" customFormat="1" ht="15" customHeight="1" x14ac:dyDescent="0.15">
      <c r="B17" s="15"/>
      <c r="C17" s="16"/>
      <c r="D17" s="5"/>
      <c r="E17" s="12"/>
      <c r="F17" s="4"/>
      <c r="G17" s="4"/>
      <c r="H17" s="4"/>
      <c r="I17" s="4"/>
      <c r="J17" s="4"/>
      <c r="K17" s="4"/>
      <c r="L17" s="4"/>
      <c r="M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row>
    <row r="18" spans="2:125" s="1" customFormat="1" ht="15" customHeight="1" x14ac:dyDescent="0.15">
      <c r="B18" s="15"/>
      <c r="C18" s="16"/>
      <c r="D18" s="5"/>
      <c r="E18" s="12"/>
      <c r="F18" s="4"/>
      <c r="G18" s="4"/>
      <c r="H18" s="4"/>
      <c r="I18" s="4"/>
      <c r="J18" s="4"/>
      <c r="K18" s="4"/>
      <c r="L18" s="4"/>
      <c r="M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row>
    <row r="19" spans="2:125" s="1" customFormat="1" ht="15" customHeight="1" x14ac:dyDescent="0.15">
      <c r="B19" s="15"/>
      <c r="C19" s="16"/>
      <c r="D19" s="5"/>
      <c r="E19" s="12"/>
      <c r="F19" s="4"/>
      <c r="G19" s="4"/>
      <c r="H19" s="4"/>
      <c r="I19" s="4"/>
      <c r="J19" s="4"/>
      <c r="K19" s="4"/>
      <c r="L19" s="4"/>
      <c r="M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row>
    <row r="20" spans="2:125" s="1" customFormat="1" ht="15" customHeight="1" x14ac:dyDescent="0.15">
      <c r="B20" s="15"/>
      <c r="C20" s="16"/>
      <c r="D20" s="5"/>
      <c r="E20" s="12"/>
      <c r="F20" s="4"/>
      <c r="G20" s="4"/>
      <c r="H20" s="4"/>
      <c r="I20" s="4"/>
      <c r="J20" s="4"/>
      <c r="K20" s="4"/>
      <c r="L20" s="4"/>
      <c r="M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row>
    <row r="21" spans="2:125" s="1" customFormat="1" ht="15" customHeight="1" x14ac:dyDescent="0.15">
      <c r="B21" s="15"/>
      <c r="C21" s="16"/>
      <c r="D21" s="5"/>
      <c r="E21" s="12"/>
      <c r="F21" s="4"/>
      <c r="G21" s="4"/>
      <c r="H21" s="4"/>
      <c r="I21" s="4"/>
      <c r="J21" s="4"/>
      <c r="K21" s="4"/>
      <c r="L21" s="4"/>
      <c r="M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row>
    <row r="22" spans="2:125" s="1" customFormat="1" ht="15" customHeight="1" x14ac:dyDescent="0.15">
      <c r="B22" s="15"/>
      <c r="C22" s="16"/>
      <c r="D22" s="5"/>
      <c r="E22" s="12"/>
      <c r="F22" s="4"/>
      <c r="G22" s="4"/>
      <c r="H22" s="4"/>
      <c r="I22" s="4"/>
      <c r="J22" s="4"/>
      <c r="K22" s="4"/>
      <c r="L22" s="4"/>
      <c r="M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row>
    <row r="23" spans="2:125" s="1" customFormat="1" ht="15" customHeight="1" x14ac:dyDescent="0.15">
      <c r="B23" s="15"/>
      <c r="C23" s="16"/>
      <c r="D23" s="5"/>
      <c r="E23" s="12"/>
      <c r="F23" s="4"/>
      <c r="G23" s="4"/>
      <c r="H23" s="4"/>
      <c r="I23" s="4"/>
      <c r="J23" s="4"/>
      <c r="K23" s="4"/>
      <c r="L23" s="4"/>
      <c r="M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row>
    <row r="24" spans="2:125" s="1" customFormat="1" ht="15" customHeight="1" x14ac:dyDescent="0.15">
      <c r="B24" s="15"/>
      <c r="C24" s="16"/>
      <c r="D24" s="5"/>
      <c r="E24" s="12"/>
      <c r="F24" s="4"/>
      <c r="G24" s="4"/>
      <c r="H24" s="4"/>
      <c r="I24" s="4"/>
      <c r="J24" s="4"/>
      <c r="K24" s="4"/>
      <c r="L24" s="4"/>
      <c r="M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row>
    <row r="25" spans="2:125" s="1" customFormat="1" ht="15" customHeight="1" x14ac:dyDescent="0.15">
      <c r="B25" s="15"/>
      <c r="C25" s="16"/>
      <c r="D25" s="5"/>
      <c r="E25" s="12"/>
      <c r="F25" s="4"/>
      <c r="G25" s="4"/>
      <c r="H25" s="4"/>
      <c r="I25" s="4"/>
      <c r="J25" s="4"/>
      <c r="K25" s="4"/>
      <c r="L25" s="4"/>
      <c r="M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row>
    <row r="26" spans="2:125" s="1" customFormat="1" ht="15" customHeight="1" x14ac:dyDescent="0.15">
      <c r="B26" s="15"/>
      <c r="C26" s="16"/>
      <c r="D26" s="5"/>
      <c r="E26" s="12"/>
      <c r="F26" s="4"/>
      <c r="G26" s="4"/>
      <c r="H26" s="4"/>
      <c r="I26" s="4"/>
      <c r="J26" s="4"/>
      <c r="K26" s="4"/>
      <c r="L26" s="4"/>
      <c r="M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row>
    <row r="27" spans="2:125" s="1" customFormat="1" ht="15" customHeight="1" x14ac:dyDescent="0.15">
      <c r="B27" s="20"/>
      <c r="C27" s="20"/>
      <c r="D27" s="47"/>
      <c r="E27" s="34"/>
      <c r="F27" s="10"/>
      <c r="G27" s="10"/>
      <c r="H27" s="10"/>
      <c r="I27" s="10"/>
      <c r="J27" s="10"/>
      <c r="K27" s="10"/>
      <c r="L27" s="4"/>
      <c r="M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row>
    <row r="28" spans="2:125" s="4" customFormat="1" ht="129.94999999999999" customHeight="1" x14ac:dyDescent="0.15">
      <c r="B28" s="20"/>
      <c r="C28" s="20"/>
      <c r="D28" s="47"/>
      <c r="E28" s="21"/>
      <c r="F28" s="22" t="s">
        <v>286</v>
      </c>
      <c r="G28" s="23" t="s">
        <v>287</v>
      </c>
      <c r="H28" s="23" t="s">
        <v>288</v>
      </c>
      <c r="I28" s="23" t="s">
        <v>289</v>
      </c>
      <c r="J28" s="23" t="s">
        <v>290</v>
      </c>
      <c r="K28" s="24" t="s">
        <v>291</v>
      </c>
      <c r="L28" s="17"/>
      <c r="M28" s="17"/>
      <c r="N28" s="1"/>
      <c r="O28" s="9"/>
      <c r="P28" s="9"/>
      <c r="Q28" s="9"/>
      <c r="AB28" s="17"/>
      <c r="AC28" s="17"/>
      <c r="AD28" s="17"/>
      <c r="AE28" s="17"/>
      <c r="AF28" s="17"/>
      <c r="AG28" s="17"/>
    </row>
    <row r="29" spans="2:125" s="3" customFormat="1" ht="20.100000000000001" customHeight="1" x14ac:dyDescent="0.15">
      <c r="B29" s="20"/>
      <c r="C29" s="20"/>
      <c r="D29" s="47"/>
      <c r="E29" s="11" t="s">
        <v>0</v>
      </c>
      <c r="F29" s="25"/>
      <c r="G29" s="26"/>
      <c r="H29" s="26"/>
      <c r="I29" s="26"/>
      <c r="J29" s="26"/>
      <c r="K29" s="27"/>
      <c r="L29" s="18"/>
      <c r="M29" s="18"/>
      <c r="N29" s="1"/>
      <c r="R29" s="72" t="s">
        <v>0</v>
      </c>
      <c r="Z29" s="12"/>
      <c r="AA29" s="4"/>
      <c r="AB29" s="14" t="s">
        <v>1</v>
      </c>
      <c r="AC29" s="18"/>
      <c r="AD29" s="18"/>
      <c r="AE29" s="18"/>
      <c r="AF29" s="18"/>
      <c r="AG29" s="18"/>
    </row>
    <row r="30" spans="2:125" s="1" customFormat="1" ht="22.5" customHeight="1" x14ac:dyDescent="0.15">
      <c r="B30" s="125" t="s">
        <v>10</v>
      </c>
      <c r="C30" s="126"/>
      <c r="D30" s="126"/>
      <c r="E30" s="38">
        <v>129</v>
      </c>
      <c r="F30" s="35">
        <v>15.503875968992247</v>
      </c>
      <c r="G30" s="32">
        <v>33.333333333333329</v>
      </c>
      <c r="H30" s="32">
        <v>34.883720930232556</v>
      </c>
      <c r="I30" s="32">
        <v>8.5271317829457356</v>
      </c>
      <c r="J30" s="32">
        <v>6.2015503875968996</v>
      </c>
      <c r="K30" s="33">
        <v>1.5503875968992249</v>
      </c>
      <c r="L30" s="8"/>
      <c r="M30" s="19"/>
      <c r="O30" s="125" t="s">
        <v>10</v>
      </c>
      <c r="P30" s="126"/>
      <c r="Q30" s="126"/>
      <c r="R30" s="38">
        <f t="shared" ref="R30:R33" si="0">IF(LEN(E30)=0,"",E30)</f>
        <v>129</v>
      </c>
      <c r="S30" s="78"/>
      <c r="T30" s="79"/>
      <c r="U30" s="79"/>
      <c r="V30" s="79"/>
      <c r="W30" s="79"/>
      <c r="X30" s="79"/>
      <c r="Y30" s="79"/>
      <c r="Z30" s="79"/>
      <c r="AA30" s="80"/>
      <c r="AB30" s="81"/>
      <c r="AC30" s="8"/>
      <c r="AD30" s="8"/>
      <c r="AE30" s="8"/>
      <c r="AF30" s="8"/>
      <c r="AG30" s="8"/>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row>
    <row r="31" spans="2:125" s="1" customFormat="1" ht="22.5" customHeight="1" x14ac:dyDescent="0.15">
      <c r="B31" s="127" t="s">
        <v>11</v>
      </c>
      <c r="C31" s="43" t="s">
        <v>12</v>
      </c>
      <c r="D31" s="44"/>
      <c r="E31" s="39">
        <v>104</v>
      </c>
      <c r="F31" s="36">
        <v>16.346153846153847</v>
      </c>
      <c r="G31" s="28">
        <v>36.538461538461533</v>
      </c>
      <c r="H31" s="28">
        <v>30.76923076923077</v>
      </c>
      <c r="I31" s="28">
        <v>7.6923076923076925</v>
      </c>
      <c r="J31" s="28">
        <v>7.6923076923076925</v>
      </c>
      <c r="K31" s="29">
        <v>0.96153846153846156</v>
      </c>
      <c r="L31" s="8"/>
      <c r="M31" s="19"/>
      <c r="N31" s="4"/>
      <c r="O31" s="127" t="s">
        <v>11</v>
      </c>
      <c r="P31" s="43" t="s">
        <v>12</v>
      </c>
      <c r="Q31" s="44"/>
      <c r="R31" s="39">
        <f t="shared" si="0"/>
        <v>104</v>
      </c>
      <c r="S31" s="73"/>
      <c r="T31" s="7"/>
      <c r="U31" s="7"/>
      <c r="V31" s="7"/>
      <c r="W31" s="7"/>
      <c r="X31" s="7"/>
      <c r="Y31" s="7"/>
      <c r="Z31" s="7"/>
      <c r="AA31" s="4"/>
      <c r="AB31" s="74"/>
      <c r="AC31" s="8"/>
      <c r="AD31" s="8"/>
      <c r="AE31" s="8"/>
      <c r="AF31" s="8"/>
      <c r="AG31" s="8"/>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row>
    <row r="32" spans="2:125" s="1" customFormat="1" ht="22.5" customHeight="1" x14ac:dyDescent="0.15">
      <c r="B32" s="128"/>
      <c r="C32" s="41" t="s">
        <v>13</v>
      </c>
      <c r="D32" s="45"/>
      <c r="E32" s="39">
        <v>20</v>
      </c>
      <c r="F32" s="36">
        <v>10</v>
      </c>
      <c r="G32" s="28">
        <v>20</v>
      </c>
      <c r="H32" s="28">
        <v>50</v>
      </c>
      <c r="I32" s="28">
        <v>15</v>
      </c>
      <c r="J32" s="28">
        <v>0</v>
      </c>
      <c r="K32" s="29">
        <v>5</v>
      </c>
      <c r="L32" s="8"/>
      <c r="M32" s="19"/>
      <c r="N32" s="4"/>
      <c r="O32" s="128"/>
      <c r="P32" s="41" t="s">
        <v>13</v>
      </c>
      <c r="Q32" s="45"/>
      <c r="R32" s="39">
        <f t="shared" si="0"/>
        <v>20</v>
      </c>
      <c r="S32" s="73"/>
      <c r="T32" s="7"/>
      <c r="U32" s="7"/>
      <c r="V32" s="7"/>
      <c r="W32" s="7"/>
      <c r="X32" s="7"/>
      <c r="Y32" s="7"/>
      <c r="Z32" s="7"/>
      <c r="AA32" s="4"/>
      <c r="AB32" s="74"/>
      <c r="AC32" s="8"/>
      <c r="AD32" s="8"/>
      <c r="AE32" s="8"/>
      <c r="AF32" s="8"/>
      <c r="AG32" s="8"/>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row>
    <row r="33" spans="2:125" s="1" customFormat="1" ht="22.5" customHeight="1" x14ac:dyDescent="0.15">
      <c r="B33" s="129"/>
      <c r="C33" s="42" t="s">
        <v>14</v>
      </c>
      <c r="D33" s="46"/>
      <c r="E33" s="40">
        <v>4</v>
      </c>
      <c r="F33" s="37">
        <v>25</v>
      </c>
      <c r="G33" s="30">
        <v>25</v>
      </c>
      <c r="H33" s="30">
        <v>50</v>
      </c>
      <c r="I33" s="30">
        <v>0</v>
      </c>
      <c r="J33" s="30">
        <v>0</v>
      </c>
      <c r="K33" s="31">
        <v>0</v>
      </c>
      <c r="L33" s="8"/>
      <c r="M33" s="4"/>
      <c r="O33" s="129"/>
      <c r="P33" s="42" t="s">
        <v>14</v>
      </c>
      <c r="Q33" s="46"/>
      <c r="R33" s="40">
        <f t="shared" si="0"/>
        <v>4</v>
      </c>
      <c r="S33" s="75"/>
      <c r="T33" s="76"/>
      <c r="U33" s="76"/>
      <c r="V33" s="76"/>
      <c r="W33" s="76"/>
      <c r="X33" s="76"/>
      <c r="Y33" s="76"/>
      <c r="Z33" s="76"/>
      <c r="AA33" s="76"/>
      <c r="AB33" s="77"/>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row>
    <row r="34" spans="2:125" ht="22.5" customHeight="1" x14ac:dyDescent="0.15">
      <c r="L34" s="83"/>
    </row>
    <row r="35" spans="2:125" ht="22.5" customHeight="1" x14ac:dyDescent="0.15">
      <c r="D35" s="82" t="str">
        <f>F28</f>
        <v>30%未満</v>
      </c>
      <c r="E35" s="82" t="str">
        <f t="shared" ref="E35:I35" si="1">G28</f>
        <v>30～50％未満</v>
      </c>
      <c r="F35" s="82" t="str">
        <f t="shared" si="1"/>
        <v>50～70％未満</v>
      </c>
      <c r="G35" s="82" t="str">
        <f t="shared" si="1"/>
        <v>70～90％未満</v>
      </c>
      <c r="H35" s="82" t="str">
        <f t="shared" si="1"/>
        <v>90～100％</v>
      </c>
      <c r="I35" s="82" t="str">
        <f t="shared" si="1"/>
        <v>100％超</v>
      </c>
      <c r="J35" s="82" t="s">
        <v>323</v>
      </c>
      <c r="K35" s="82"/>
    </row>
    <row r="36" spans="2:125" ht="22.5" customHeight="1" x14ac:dyDescent="0.15">
      <c r="C36" t="str">
        <f>C31 &amp; "(n=" &amp; E31 &amp; ")"</f>
        <v>男性・管理職/総合職(n=104)</v>
      </c>
      <c r="D36" s="83">
        <f>F31</f>
        <v>16.346153846153847</v>
      </c>
      <c r="E36" s="83">
        <f t="shared" ref="E36:I38" si="2">G31</f>
        <v>36.538461538461533</v>
      </c>
      <c r="F36" s="83">
        <f t="shared" si="2"/>
        <v>30.76923076923077</v>
      </c>
      <c r="G36" s="83">
        <f t="shared" si="2"/>
        <v>7.6923076923076925</v>
      </c>
      <c r="H36" s="83">
        <f t="shared" si="2"/>
        <v>7.6923076923076925</v>
      </c>
      <c r="I36" s="83">
        <f t="shared" si="2"/>
        <v>0.96153846153846156</v>
      </c>
      <c r="J36" s="83">
        <f>SUM(D36:I36)</f>
        <v>100</v>
      </c>
      <c r="K36" s="83"/>
    </row>
    <row r="37" spans="2:125" ht="22.5" customHeight="1" x14ac:dyDescent="0.15">
      <c r="C37" t="str">
        <f t="shared" ref="C37:C38" si="3">C32 &amp; "(n=" &amp; E32 &amp; ")"</f>
        <v>女性・管理職/総合職(n=20)</v>
      </c>
      <c r="D37" s="83">
        <f t="shared" ref="D37:D38" si="4">F32</f>
        <v>10</v>
      </c>
      <c r="E37" s="83">
        <f t="shared" si="2"/>
        <v>20</v>
      </c>
      <c r="F37" s="83">
        <f t="shared" si="2"/>
        <v>50</v>
      </c>
      <c r="G37" s="83">
        <f t="shared" si="2"/>
        <v>15</v>
      </c>
      <c r="H37" s="83">
        <f t="shared" si="2"/>
        <v>0</v>
      </c>
      <c r="I37" s="83">
        <f t="shared" si="2"/>
        <v>5</v>
      </c>
      <c r="J37" s="83">
        <f t="shared" ref="J37:J39" si="5">SUM(D37:I37)</f>
        <v>100</v>
      </c>
      <c r="K37" s="83"/>
    </row>
    <row r="38" spans="2:125" ht="22.5" customHeight="1" x14ac:dyDescent="0.15">
      <c r="C38" t="str">
        <f t="shared" si="3"/>
        <v>女性・一般職(n=4)</v>
      </c>
      <c r="D38" s="83">
        <f t="shared" si="4"/>
        <v>25</v>
      </c>
      <c r="E38" s="83">
        <f t="shared" si="2"/>
        <v>25</v>
      </c>
      <c r="F38" s="83">
        <f t="shared" si="2"/>
        <v>50</v>
      </c>
      <c r="G38" s="83">
        <f t="shared" si="2"/>
        <v>0</v>
      </c>
      <c r="H38" s="83">
        <f t="shared" si="2"/>
        <v>0</v>
      </c>
      <c r="I38" s="83">
        <f t="shared" si="2"/>
        <v>0</v>
      </c>
      <c r="J38" s="83">
        <f t="shared" si="5"/>
        <v>100</v>
      </c>
      <c r="K38" s="83"/>
    </row>
    <row r="39" spans="2:125" ht="22.5" customHeight="1" x14ac:dyDescent="0.15">
      <c r="C39" t="str">
        <f>B30 &amp; "(n=" &amp; E30 &amp; ")"</f>
        <v>全体(n=129)</v>
      </c>
      <c r="D39" s="83">
        <f>F30</f>
        <v>15.503875968992247</v>
      </c>
      <c r="E39" s="83">
        <f t="shared" ref="E39:I39" si="6">G30</f>
        <v>33.333333333333329</v>
      </c>
      <c r="F39" s="83">
        <f t="shared" si="6"/>
        <v>34.883720930232556</v>
      </c>
      <c r="G39" s="83">
        <f t="shared" si="6"/>
        <v>8.5271317829457356</v>
      </c>
      <c r="H39" s="83">
        <f t="shared" si="6"/>
        <v>6.2015503875968996</v>
      </c>
      <c r="I39" s="83">
        <f t="shared" si="6"/>
        <v>1.5503875968992249</v>
      </c>
      <c r="J39" s="83">
        <f t="shared" si="5"/>
        <v>99.999999999999986</v>
      </c>
      <c r="K39" s="83"/>
    </row>
    <row r="40" spans="2:125" ht="22.5" customHeight="1" x14ac:dyDescent="0.15"/>
    <row r="41" spans="2:125" ht="22.5" customHeight="1" x14ac:dyDescent="0.15"/>
    <row r="42" spans="2:125" ht="22.5" customHeight="1" x14ac:dyDescent="0.15"/>
    <row r="43" spans="2:125" ht="22.5" customHeight="1" x14ac:dyDescent="0.15"/>
    <row r="44" spans="2:125" ht="22.5" customHeight="1" x14ac:dyDescent="0.15"/>
    <row r="45" spans="2:125" ht="22.5" customHeight="1" x14ac:dyDescent="0.15"/>
    <row r="46" spans="2:125" ht="22.5" customHeight="1" x14ac:dyDescent="0.15"/>
    <row r="47" spans="2:125" ht="22.5" customHeight="1" x14ac:dyDescent="0.15"/>
    <row r="48" spans="2:125" ht="22.5" customHeight="1" x14ac:dyDescent="0.15"/>
    <row r="49" ht="22.5" customHeight="1" x14ac:dyDescent="0.15"/>
    <row r="50" ht="22.5" customHeight="1" x14ac:dyDescent="0.15"/>
    <row r="51" ht="22.5" customHeight="1" x14ac:dyDescent="0.15"/>
  </sheetData>
  <mergeCells count="4">
    <mergeCell ref="B30:D30"/>
    <mergeCell ref="B31:B33"/>
    <mergeCell ref="O30:Q30"/>
    <mergeCell ref="O31:O33"/>
  </mergeCells>
  <phoneticPr fontId="5"/>
  <conditionalFormatting sqref="AB28:AG28 C31:C32 F28:M28">
    <cfRule type="cellIs" dxfId="22" priority="2" stopIfTrue="1" operator="equal">
      <formula>"."</formula>
    </cfRule>
  </conditionalFormatting>
  <conditionalFormatting sqref="P31:P32">
    <cfRule type="cellIs" dxfId="2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V51"/>
  <sheetViews>
    <sheetView topLeftCell="B28" zoomScaleNormal="100" workbookViewId="0">
      <selection activeCell="B34" sqref="A34:XFD34"/>
    </sheetView>
  </sheetViews>
  <sheetFormatPr defaultColWidth="5.25" defaultRowHeight="13.5" x14ac:dyDescent="0.15"/>
  <cols>
    <col min="1" max="2" width="7" customWidth="1"/>
    <col min="3" max="3" width="25.625" customWidth="1"/>
    <col min="4" max="4" width="4.625" customWidth="1"/>
    <col min="5" max="5" width="5.375" customWidth="1"/>
    <col min="6" max="14" width="6.75" customWidth="1"/>
    <col min="15" max="15" width="3.375" customWidth="1"/>
    <col min="16" max="16" width="7" customWidth="1"/>
    <col min="17" max="17" width="25.625" customWidth="1"/>
    <col min="18" max="18" width="4.625" customWidth="1"/>
    <col min="19" max="19" width="5.375" customWidth="1"/>
    <col min="20" max="28" width="5.25" customWidth="1"/>
    <col min="29" max="35" width="5.375" customWidth="1"/>
    <col min="36" max="126" width="5.25" customWidth="1"/>
  </cols>
  <sheetData>
    <row r="1" spans="2:126" s="1" customFormat="1" ht="21.75" customHeight="1" x14ac:dyDescent="0.15">
      <c r="B1" s="15"/>
      <c r="C1" s="16"/>
      <c r="D1" s="2"/>
      <c r="E1" s="13"/>
      <c r="F1" s="4"/>
      <c r="G1" s="4"/>
      <c r="H1" s="4"/>
      <c r="I1" s="4"/>
      <c r="J1" s="4"/>
      <c r="K1" s="4"/>
      <c r="L1" s="4"/>
      <c r="M1" s="4"/>
      <c r="N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row>
    <row r="2" spans="2:126" s="1" customFormat="1" ht="15" customHeight="1" x14ac:dyDescent="0.15">
      <c r="B2" s="15"/>
      <c r="C2" s="16"/>
      <c r="D2" s="2"/>
      <c r="E2" s="13"/>
      <c r="F2" s="4"/>
      <c r="G2" s="4"/>
      <c r="H2" s="4"/>
      <c r="I2" s="4"/>
      <c r="J2" s="4"/>
      <c r="K2" s="4"/>
      <c r="L2" s="4"/>
      <c r="M2" s="4"/>
      <c r="N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row>
    <row r="3" spans="2:126" s="1" customFormat="1" ht="15" customHeight="1" x14ac:dyDescent="0.15">
      <c r="B3" s="15"/>
      <c r="C3" s="16"/>
      <c r="D3" s="2"/>
      <c r="E3" s="13"/>
      <c r="F3" s="4"/>
      <c r="G3" s="4"/>
      <c r="H3" s="4"/>
      <c r="I3" s="4"/>
      <c r="J3" s="4"/>
      <c r="K3" s="4"/>
      <c r="L3" s="4"/>
      <c r="M3" s="4"/>
      <c r="N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row>
    <row r="4" spans="2:126" s="1" customFormat="1" ht="15" customHeight="1" x14ac:dyDescent="0.15">
      <c r="B4" s="15"/>
      <c r="C4" s="16"/>
      <c r="D4" s="2"/>
      <c r="E4" s="13"/>
      <c r="F4" s="4"/>
      <c r="G4" s="4"/>
      <c r="H4" s="4"/>
      <c r="I4" s="4"/>
      <c r="J4" s="4"/>
      <c r="K4" s="4"/>
      <c r="L4" s="4"/>
      <c r="M4" s="4"/>
      <c r="N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row>
    <row r="5" spans="2:126" s="1" customFormat="1" ht="15" customHeight="1" x14ac:dyDescent="0.15">
      <c r="B5" s="15"/>
      <c r="C5" s="16"/>
      <c r="D5" s="2"/>
      <c r="E5" s="13"/>
      <c r="F5" s="4"/>
      <c r="G5" s="4"/>
      <c r="H5" s="4"/>
      <c r="I5" s="4"/>
      <c r="J5" s="4"/>
      <c r="K5" s="4"/>
      <c r="L5" s="4"/>
      <c r="M5" s="4"/>
      <c r="N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row>
    <row r="6" spans="2:126" s="1" customFormat="1" ht="15" customHeight="1" x14ac:dyDescent="0.15">
      <c r="B6" s="15"/>
      <c r="C6" s="16"/>
      <c r="D6" s="2"/>
      <c r="E6" s="13"/>
      <c r="F6" s="4"/>
      <c r="G6" s="4"/>
      <c r="H6" s="4"/>
      <c r="I6" s="4"/>
      <c r="J6" s="4"/>
      <c r="K6" s="4"/>
      <c r="L6" s="4"/>
      <c r="M6" s="4"/>
      <c r="N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row>
    <row r="7" spans="2:126" s="1" customFormat="1" ht="15" customHeight="1" x14ac:dyDescent="0.15">
      <c r="B7" s="15"/>
      <c r="C7" s="16"/>
      <c r="D7" s="2"/>
      <c r="E7" s="13"/>
      <c r="F7" s="4"/>
      <c r="G7" s="4"/>
      <c r="H7" s="4"/>
      <c r="I7" s="4"/>
      <c r="J7" s="4"/>
      <c r="K7" s="4"/>
      <c r="L7" s="4"/>
      <c r="M7" s="4"/>
      <c r="N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row>
    <row r="8" spans="2:126" s="1" customFormat="1" ht="15" customHeight="1" x14ac:dyDescent="0.15">
      <c r="B8" s="15"/>
      <c r="C8" s="16"/>
      <c r="D8" s="2"/>
      <c r="E8" s="13"/>
      <c r="F8" s="4"/>
      <c r="G8" s="4"/>
      <c r="H8" s="4"/>
      <c r="I8" s="4"/>
      <c r="J8" s="4"/>
      <c r="K8" s="4"/>
      <c r="L8" s="4"/>
      <c r="M8" s="4"/>
      <c r="N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row>
    <row r="9" spans="2:126" s="1" customFormat="1" ht="15" customHeight="1" x14ac:dyDescent="0.15">
      <c r="B9" s="15"/>
      <c r="C9" s="16"/>
      <c r="D9" s="2"/>
      <c r="E9" s="13"/>
      <c r="F9" s="4"/>
      <c r="G9" s="4"/>
      <c r="H9" s="4"/>
      <c r="I9" s="4"/>
      <c r="J9" s="4"/>
      <c r="K9" s="4"/>
      <c r="L9" s="4"/>
      <c r="M9" s="4"/>
      <c r="N9" s="4"/>
      <c r="O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row>
    <row r="10" spans="2:126" s="1" customFormat="1" ht="15" hidden="1" customHeight="1" x14ac:dyDescent="0.15">
      <c r="B10" s="15"/>
      <c r="C10" s="16"/>
      <c r="D10" s="5"/>
      <c r="E10" s="12"/>
      <c r="F10" s="4"/>
      <c r="G10" s="4"/>
      <c r="H10" s="4"/>
      <c r="I10" s="4"/>
      <c r="J10" s="4"/>
      <c r="K10" s="4"/>
      <c r="L10" s="4"/>
      <c r="M10" s="4"/>
      <c r="N10" s="4"/>
      <c r="O10" s="3"/>
      <c r="S10" s="4"/>
      <c r="T10" s="4"/>
      <c r="U10" s="4"/>
      <c r="V10" s="4"/>
      <c r="W10" s="4"/>
      <c r="X10" s="4"/>
      <c r="Y10" s="4"/>
      <c r="Z10" s="4"/>
      <c r="AA10" s="4"/>
      <c r="AB10" s="3"/>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row>
    <row r="11" spans="2:126" s="1" customFormat="1" ht="15" hidden="1" customHeight="1" x14ac:dyDescent="0.15">
      <c r="B11" s="15"/>
      <c r="C11" s="16"/>
      <c r="D11" s="5"/>
      <c r="E11" s="12"/>
      <c r="F11" s="4"/>
      <c r="G11" s="4"/>
      <c r="H11" s="4"/>
      <c r="I11" s="4"/>
      <c r="J11" s="4"/>
      <c r="K11" s="4"/>
      <c r="L11" s="4"/>
      <c r="M11" s="4"/>
      <c r="N11" s="4"/>
      <c r="O11" s="6"/>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row>
    <row r="12" spans="2:126" s="1" customFormat="1" ht="15" hidden="1" customHeight="1" x14ac:dyDescent="0.15">
      <c r="B12" s="15"/>
      <c r="C12" s="16"/>
      <c r="D12" s="5"/>
      <c r="E12" s="12"/>
      <c r="F12" s="4"/>
      <c r="G12" s="4"/>
      <c r="H12" s="4"/>
      <c r="I12" s="4"/>
      <c r="J12" s="4"/>
      <c r="K12" s="4"/>
      <c r="L12" s="4"/>
      <c r="M12" s="4"/>
      <c r="N12" s="4"/>
      <c r="O12" s="6"/>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row>
    <row r="13" spans="2:126" s="1" customFormat="1" ht="15" hidden="1" customHeight="1" x14ac:dyDescent="0.15">
      <c r="B13" s="15"/>
      <c r="C13" s="16"/>
      <c r="D13" s="5"/>
      <c r="E13" s="12"/>
      <c r="F13" s="4"/>
      <c r="G13" s="4"/>
      <c r="H13" s="4"/>
      <c r="I13" s="4"/>
      <c r="J13" s="4"/>
      <c r="K13" s="4"/>
      <c r="L13" s="4"/>
      <c r="M13" s="4"/>
      <c r="N13" s="4"/>
      <c r="O13" s="6"/>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row>
    <row r="14" spans="2:126" s="1" customFormat="1" ht="15" customHeight="1" x14ac:dyDescent="0.15">
      <c r="B14" s="15"/>
      <c r="C14" s="16"/>
      <c r="D14" s="5"/>
      <c r="E14" s="12"/>
      <c r="F14" s="4"/>
      <c r="G14" s="4"/>
      <c r="H14" s="4"/>
      <c r="I14" s="4"/>
      <c r="J14" s="4"/>
      <c r="K14" s="4"/>
      <c r="L14" s="4"/>
      <c r="M14" s="4"/>
      <c r="N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row>
    <row r="15" spans="2:126" s="1" customFormat="1" ht="15" customHeight="1" x14ac:dyDescent="0.15">
      <c r="B15" s="15"/>
      <c r="C15" s="16"/>
      <c r="D15" s="5"/>
      <c r="E15" s="12"/>
      <c r="F15" s="4"/>
      <c r="G15" s="4"/>
      <c r="H15" s="4"/>
      <c r="I15" s="4"/>
      <c r="J15" s="4"/>
      <c r="K15" s="4"/>
      <c r="L15" s="4"/>
      <c r="M15" s="4"/>
      <c r="N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row>
    <row r="16" spans="2:126" s="1" customFormat="1" ht="15" customHeight="1" x14ac:dyDescent="0.15">
      <c r="B16" s="15"/>
      <c r="C16" s="16"/>
      <c r="D16" s="5"/>
      <c r="E16" s="12"/>
      <c r="F16" s="4"/>
      <c r="G16" s="4"/>
      <c r="H16" s="4"/>
      <c r="I16" s="4"/>
      <c r="J16" s="4"/>
      <c r="K16" s="4"/>
      <c r="L16" s="4"/>
      <c r="M16" s="4"/>
      <c r="N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row>
    <row r="17" spans="2:126" s="1" customFormat="1" ht="15" customHeight="1" x14ac:dyDescent="0.15">
      <c r="B17" s="15"/>
      <c r="C17" s="16"/>
      <c r="D17" s="5"/>
      <c r="E17" s="12"/>
      <c r="F17" s="4"/>
      <c r="G17" s="4"/>
      <c r="H17" s="4"/>
      <c r="I17" s="4"/>
      <c r="J17" s="4"/>
      <c r="K17" s="4"/>
      <c r="L17" s="4"/>
      <c r="M17" s="4"/>
      <c r="N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row>
    <row r="18" spans="2:126" s="1" customFormat="1" ht="15" customHeight="1" x14ac:dyDescent="0.15">
      <c r="B18" s="15"/>
      <c r="C18" s="16"/>
      <c r="D18" s="5"/>
      <c r="E18" s="12"/>
      <c r="F18" s="4"/>
      <c r="G18" s="4"/>
      <c r="H18" s="4"/>
      <c r="I18" s="4"/>
      <c r="J18" s="4"/>
      <c r="K18" s="4"/>
      <c r="L18" s="4"/>
      <c r="M18" s="4"/>
      <c r="N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row>
    <row r="19" spans="2:126" s="1" customFormat="1" ht="15" customHeight="1" x14ac:dyDescent="0.15">
      <c r="B19" s="15"/>
      <c r="C19" s="16"/>
      <c r="D19" s="5"/>
      <c r="E19" s="12"/>
      <c r="F19" s="4"/>
      <c r="G19" s="4"/>
      <c r="H19" s="4"/>
      <c r="I19" s="4"/>
      <c r="J19" s="4"/>
      <c r="K19" s="4"/>
      <c r="L19" s="4"/>
      <c r="M19" s="4"/>
      <c r="N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row>
    <row r="20" spans="2:126" s="1" customFormat="1" ht="15" customHeight="1" x14ac:dyDescent="0.15">
      <c r="B20" s="15"/>
      <c r="C20" s="16"/>
      <c r="D20" s="5"/>
      <c r="E20" s="12"/>
      <c r="F20" s="4"/>
      <c r="G20" s="4"/>
      <c r="H20" s="4"/>
      <c r="I20" s="4"/>
      <c r="J20" s="4"/>
      <c r="K20" s="4"/>
      <c r="L20" s="4"/>
      <c r="M20" s="4"/>
      <c r="N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row>
    <row r="21" spans="2:126" s="1" customFormat="1" ht="15" customHeight="1" x14ac:dyDescent="0.15">
      <c r="B21" s="15"/>
      <c r="C21" s="16"/>
      <c r="D21" s="5"/>
      <c r="E21" s="12"/>
      <c r="F21" s="4"/>
      <c r="G21" s="4"/>
      <c r="H21" s="4"/>
      <c r="I21" s="4"/>
      <c r="J21" s="4"/>
      <c r="K21" s="4"/>
      <c r="L21" s="4"/>
      <c r="M21" s="4"/>
      <c r="N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row>
    <row r="22" spans="2:126" s="1" customFormat="1" ht="15" customHeight="1" x14ac:dyDescent="0.15">
      <c r="B22" s="15"/>
      <c r="C22" s="16"/>
      <c r="D22" s="5"/>
      <c r="E22" s="12"/>
      <c r="F22" s="4"/>
      <c r="G22" s="4"/>
      <c r="H22" s="4"/>
      <c r="I22" s="4"/>
      <c r="J22" s="4"/>
      <c r="K22" s="4"/>
      <c r="L22" s="4"/>
      <c r="M22" s="4"/>
      <c r="N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row>
    <row r="23" spans="2:126" s="1" customFormat="1" ht="15" customHeight="1" x14ac:dyDescent="0.15">
      <c r="B23" s="15"/>
      <c r="C23" s="16"/>
      <c r="D23" s="5"/>
      <c r="E23" s="12"/>
      <c r="F23" s="4"/>
      <c r="G23" s="4"/>
      <c r="H23" s="4"/>
      <c r="I23" s="4"/>
      <c r="J23" s="4"/>
      <c r="K23" s="4"/>
      <c r="L23" s="4"/>
      <c r="M23" s="4"/>
      <c r="N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row>
    <row r="24" spans="2:126" s="1" customFormat="1" ht="15" customHeight="1" x14ac:dyDescent="0.15">
      <c r="B24" s="15"/>
      <c r="C24" s="16"/>
      <c r="D24" s="5"/>
      <c r="E24" s="12"/>
      <c r="F24" s="4"/>
      <c r="G24" s="4"/>
      <c r="H24" s="4"/>
      <c r="I24" s="4"/>
      <c r="J24" s="4"/>
      <c r="K24" s="4"/>
      <c r="L24" s="4"/>
      <c r="M24" s="4"/>
      <c r="N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row>
    <row r="25" spans="2:126" s="1" customFormat="1" ht="15" customHeight="1" x14ac:dyDescent="0.15">
      <c r="B25" s="15"/>
      <c r="C25" s="16"/>
      <c r="D25" s="5"/>
      <c r="E25" s="12"/>
      <c r="F25" s="4"/>
      <c r="G25" s="4"/>
      <c r="H25" s="4"/>
      <c r="I25" s="4"/>
      <c r="J25" s="4"/>
      <c r="K25" s="4"/>
      <c r="L25" s="4"/>
      <c r="M25" s="4"/>
      <c r="N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row>
    <row r="26" spans="2:126" s="1" customFormat="1" ht="15" customHeight="1" x14ac:dyDescent="0.15">
      <c r="B26" s="15"/>
      <c r="C26" s="16"/>
      <c r="D26" s="5"/>
      <c r="E26" s="12"/>
      <c r="F26" s="4"/>
      <c r="G26" s="4"/>
      <c r="H26" s="4"/>
      <c r="I26" s="4"/>
      <c r="J26" s="4"/>
      <c r="K26" s="4"/>
      <c r="L26" s="4"/>
      <c r="M26" s="4"/>
      <c r="N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row>
    <row r="27" spans="2:126" s="1" customFormat="1" ht="15" customHeight="1" x14ac:dyDescent="0.15">
      <c r="B27" s="20"/>
      <c r="C27" s="20"/>
      <c r="D27" s="47"/>
      <c r="E27" s="34"/>
      <c r="F27" s="10"/>
      <c r="G27" s="10"/>
      <c r="H27" s="10"/>
      <c r="I27" s="10"/>
      <c r="J27" s="10"/>
      <c r="K27" s="10"/>
      <c r="L27" s="10"/>
      <c r="M27" s="4"/>
      <c r="N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row>
    <row r="28" spans="2:126" s="4" customFormat="1" ht="129.94999999999999" customHeight="1" x14ac:dyDescent="0.15">
      <c r="B28" s="20"/>
      <c r="C28" s="20"/>
      <c r="D28" s="47"/>
      <c r="E28" s="21"/>
      <c r="F28" s="22" t="s">
        <v>28</v>
      </c>
      <c r="G28" s="23" t="s">
        <v>29</v>
      </c>
      <c r="H28" s="23" t="s">
        <v>30</v>
      </c>
      <c r="I28" s="23" t="s">
        <v>31</v>
      </c>
      <c r="J28" s="23" t="s">
        <v>32</v>
      </c>
      <c r="K28" s="23" t="s">
        <v>33</v>
      </c>
      <c r="L28" s="24" t="s">
        <v>34</v>
      </c>
      <c r="M28" s="17"/>
      <c r="N28" s="17"/>
      <c r="O28" s="1"/>
      <c r="P28" s="9"/>
      <c r="Q28" s="9"/>
      <c r="R28" s="9"/>
      <c r="AC28" s="17"/>
      <c r="AD28" s="17"/>
      <c r="AE28" s="17"/>
      <c r="AF28" s="17"/>
      <c r="AG28" s="17"/>
      <c r="AH28" s="17"/>
    </row>
    <row r="29" spans="2:126" s="3" customFormat="1" ht="20.100000000000001" customHeight="1" x14ac:dyDescent="0.15">
      <c r="B29" s="20"/>
      <c r="C29" s="20"/>
      <c r="D29" s="47"/>
      <c r="E29" s="11" t="s">
        <v>0</v>
      </c>
      <c r="F29" s="25"/>
      <c r="G29" s="26"/>
      <c r="H29" s="26"/>
      <c r="I29" s="26"/>
      <c r="J29" s="26"/>
      <c r="K29" s="26"/>
      <c r="L29" s="27"/>
      <c r="M29" s="18"/>
      <c r="N29" s="18"/>
      <c r="O29" s="1"/>
      <c r="S29" s="72" t="s">
        <v>0</v>
      </c>
      <c r="AA29" s="12"/>
      <c r="AB29" s="4"/>
      <c r="AC29" s="14" t="s">
        <v>1</v>
      </c>
      <c r="AD29" s="18"/>
      <c r="AE29" s="18"/>
      <c r="AF29" s="18"/>
      <c r="AG29" s="18"/>
      <c r="AH29" s="18"/>
    </row>
    <row r="30" spans="2:126" s="1" customFormat="1" ht="22.5" customHeight="1" x14ac:dyDescent="0.15">
      <c r="B30" s="125" t="s">
        <v>10</v>
      </c>
      <c r="C30" s="126"/>
      <c r="D30" s="126"/>
      <c r="E30" s="38">
        <v>163</v>
      </c>
      <c r="F30" s="35">
        <v>0</v>
      </c>
      <c r="G30" s="32">
        <v>0</v>
      </c>
      <c r="H30" s="32">
        <v>0</v>
      </c>
      <c r="I30" s="32">
        <v>0</v>
      </c>
      <c r="J30" s="32">
        <v>12.883435582822086</v>
      </c>
      <c r="K30" s="32">
        <v>15.337423312883436</v>
      </c>
      <c r="L30" s="33">
        <v>71.779141104294482</v>
      </c>
      <c r="M30" s="19"/>
      <c r="N30" s="19"/>
      <c r="P30" s="125" t="s">
        <v>10</v>
      </c>
      <c r="Q30" s="126"/>
      <c r="R30" s="126"/>
      <c r="S30" s="38">
        <f t="shared" ref="S30:S33" si="0">IF(LEN(E30)=0,"",E30)</f>
        <v>163</v>
      </c>
      <c r="T30" s="78"/>
      <c r="U30" s="79"/>
      <c r="V30" s="79"/>
      <c r="W30" s="79"/>
      <c r="X30" s="79"/>
      <c r="Y30" s="79"/>
      <c r="Z30" s="79"/>
      <c r="AA30" s="79"/>
      <c r="AB30" s="80"/>
      <c r="AC30" s="81"/>
      <c r="AD30" s="8"/>
      <c r="AE30" s="8"/>
      <c r="AF30" s="8"/>
      <c r="AG30" s="8"/>
      <c r="AH30" s="8"/>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row>
    <row r="31" spans="2:126" s="1" customFormat="1" ht="22.5" customHeight="1" x14ac:dyDescent="0.15">
      <c r="B31" s="127" t="s">
        <v>11</v>
      </c>
      <c r="C31" s="43" t="s">
        <v>12</v>
      </c>
      <c r="D31" s="44"/>
      <c r="E31" s="39">
        <v>75</v>
      </c>
      <c r="F31" s="36">
        <v>0</v>
      </c>
      <c r="G31" s="28">
        <v>0</v>
      </c>
      <c r="H31" s="28">
        <v>0</v>
      </c>
      <c r="I31" s="28">
        <v>0</v>
      </c>
      <c r="J31" s="57">
        <v>4</v>
      </c>
      <c r="K31" s="28">
        <v>12</v>
      </c>
      <c r="L31" s="55">
        <v>84</v>
      </c>
      <c r="M31" s="19"/>
      <c r="N31" s="19"/>
      <c r="O31" s="4"/>
      <c r="P31" s="127" t="s">
        <v>11</v>
      </c>
      <c r="Q31" s="43" t="s">
        <v>12</v>
      </c>
      <c r="R31" s="44"/>
      <c r="S31" s="39">
        <f t="shared" si="0"/>
        <v>75</v>
      </c>
      <c r="T31" s="73"/>
      <c r="U31" s="7"/>
      <c r="V31" s="7"/>
      <c r="W31" s="7"/>
      <c r="X31" s="7"/>
      <c r="Y31" s="7"/>
      <c r="Z31" s="7"/>
      <c r="AA31" s="7"/>
      <c r="AB31" s="4"/>
      <c r="AC31" s="74"/>
      <c r="AD31" s="8"/>
      <c r="AE31" s="8"/>
      <c r="AF31" s="8"/>
      <c r="AG31" s="8"/>
      <c r="AH31" s="8"/>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row>
    <row r="32" spans="2:126" s="1" customFormat="1" ht="22.5" customHeight="1" x14ac:dyDescent="0.15">
      <c r="B32" s="128"/>
      <c r="C32" s="41" t="s">
        <v>13</v>
      </c>
      <c r="D32" s="45"/>
      <c r="E32" s="39">
        <v>35</v>
      </c>
      <c r="F32" s="36">
        <v>0</v>
      </c>
      <c r="G32" s="28">
        <v>0</v>
      </c>
      <c r="H32" s="28">
        <v>0</v>
      </c>
      <c r="I32" s="28">
        <v>0</v>
      </c>
      <c r="J32" s="49">
        <v>28.571428571428569</v>
      </c>
      <c r="K32" s="28">
        <v>14.285714285714285</v>
      </c>
      <c r="L32" s="59">
        <v>57.142857142857139</v>
      </c>
      <c r="M32" s="19"/>
      <c r="N32" s="19"/>
      <c r="O32" s="4"/>
      <c r="P32" s="128"/>
      <c r="Q32" s="41" t="s">
        <v>13</v>
      </c>
      <c r="R32" s="45"/>
      <c r="S32" s="39">
        <f t="shared" si="0"/>
        <v>35</v>
      </c>
      <c r="T32" s="73"/>
      <c r="U32" s="7"/>
      <c r="V32" s="7"/>
      <c r="W32" s="7"/>
      <c r="X32" s="7"/>
      <c r="Y32" s="7"/>
      <c r="Z32" s="7"/>
      <c r="AA32" s="7"/>
      <c r="AB32" s="4"/>
      <c r="AC32" s="74"/>
      <c r="AD32" s="8"/>
      <c r="AE32" s="8"/>
      <c r="AF32" s="8"/>
      <c r="AG32" s="8"/>
      <c r="AH32" s="8"/>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row>
    <row r="33" spans="2:126" s="1" customFormat="1" ht="22.5" customHeight="1" x14ac:dyDescent="0.15">
      <c r="B33" s="129"/>
      <c r="C33" s="42" t="s">
        <v>14</v>
      </c>
      <c r="D33" s="46"/>
      <c r="E33" s="40">
        <v>48</v>
      </c>
      <c r="F33" s="37">
        <v>0</v>
      </c>
      <c r="G33" s="30">
        <v>0</v>
      </c>
      <c r="H33" s="30">
        <v>0</v>
      </c>
      <c r="I33" s="30">
        <v>0</v>
      </c>
      <c r="J33" s="30">
        <v>14.583333333333334</v>
      </c>
      <c r="K33" s="56">
        <v>20.833333333333336</v>
      </c>
      <c r="L33" s="58">
        <v>64.583333333333343</v>
      </c>
      <c r="M33" s="4"/>
      <c r="N33" s="4"/>
      <c r="P33" s="129"/>
      <c r="Q33" s="42" t="s">
        <v>14</v>
      </c>
      <c r="R33" s="46"/>
      <c r="S33" s="40">
        <f t="shared" si="0"/>
        <v>48</v>
      </c>
      <c r="T33" s="75"/>
      <c r="U33" s="76"/>
      <c r="V33" s="76"/>
      <c r="W33" s="76"/>
      <c r="X33" s="76"/>
      <c r="Y33" s="76"/>
      <c r="Z33" s="76"/>
      <c r="AA33" s="76"/>
      <c r="AB33" s="76"/>
      <c r="AC33" s="77"/>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row>
    <row r="34" spans="2:126" s="122" customFormat="1" ht="22.5" customHeight="1" x14ac:dyDescent="0.15">
      <c r="B34" s="116"/>
      <c r="C34" s="117"/>
      <c r="D34" s="118"/>
      <c r="E34" s="119"/>
      <c r="F34" s="120"/>
      <c r="G34" s="120"/>
      <c r="H34" s="120"/>
      <c r="I34" s="120"/>
      <c r="J34" s="120"/>
      <c r="K34" s="120"/>
      <c r="L34" s="120"/>
      <c r="M34" s="121"/>
      <c r="N34" s="121"/>
      <c r="P34" s="116"/>
      <c r="Q34" s="117"/>
      <c r="R34" s="118"/>
      <c r="S34" s="119"/>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c r="DT34" s="121"/>
      <c r="DU34" s="121"/>
      <c r="DV34" s="121"/>
    </row>
    <row r="35" spans="2:126" ht="22.5" customHeight="1" x14ac:dyDescent="0.15">
      <c r="D35" s="82" t="str">
        <f t="shared" ref="D35:J35" si="1">F28</f>
        <v>29人以下</v>
      </c>
      <c r="E35" s="82" t="str">
        <f t="shared" si="1"/>
        <v>30～49人</v>
      </c>
      <c r="F35" s="82" t="str">
        <f t="shared" si="1"/>
        <v>50～99人</v>
      </c>
      <c r="G35" s="82" t="str">
        <f t="shared" si="1"/>
        <v>100～299人</v>
      </c>
      <c r="H35" s="82" t="str">
        <f t="shared" si="1"/>
        <v>300～499人</v>
      </c>
      <c r="I35" s="82" t="str">
        <f t="shared" si="1"/>
        <v>500～999人</v>
      </c>
      <c r="J35" s="82" t="str">
        <f t="shared" si="1"/>
        <v>1000人以上</v>
      </c>
      <c r="K35" s="82" t="s">
        <v>323</v>
      </c>
    </row>
    <row r="36" spans="2:126" ht="22.5" customHeight="1" x14ac:dyDescent="0.15">
      <c r="C36" t="str">
        <f>C31 &amp; "(n=" &amp; E31 &amp; ")"</f>
        <v>男性・管理職/総合職(n=75)</v>
      </c>
      <c r="D36" s="83">
        <f t="shared" ref="D36:J38" si="2">F31</f>
        <v>0</v>
      </c>
      <c r="E36" s="83">
        <f t="shared" si="2"/>
        <v>0</v>
      </c>
      <c r="F36" s="83">
        <f t="shared" si="2"/>
        <v>0</v>
      </c>
      <c r="G36" s="83">
        <f t="shared" si="2"/>
        <v>0</v>
      </c>
      <c r="H36" s="83">
        <f t="shared" si="2"/>
        <v>4</v>
      </c>
      <c r="I36" s="83">
        <f t="shared" si="2"/>
        <v>12</v>
      </c>
      <c r="J36" s="83">
        <f t="shared" si="2"/>
        <v>84</v>
      </c>
      <c r="K36" s="83">
        <f>SUM(D36:J36)</f>
        <v>100</v>
      </c>
    </row>
    <row r="37" spans="2:126" ht="22.5" customHeight="1" x14ac:dyDescent="0.15">
      <c r="C37" t="str">
        <f>C32 &amp; "(n=" &amp; E32 &amp; ")"</f>
        <v>女性・管理職/総合職(n=35)</v>
      </c>
      <c r="D37" s="83">
        <f t="shared" si="2"/>
        <v>0</v>
      </c>
      <c r="E37" s="83">
        <f t="shared" si="2"/>
        <v>0</v>
      </c>
      <c r="F37" s="83">
        <f t="shared" si="2"/>
        <v>0</v>
      </c>
      <c r="G37" s="83">
        <f t="shared" si="2"/>
        <v>0</v>
      </c>
      <c r="H37" s="83">
        <f t="shared" si="2"/>
        <v>28.571428571428569</v>
      </c>
      <c r="I37" s="83">
        <f t="shared" si="2"/>
        <v>14.285714285714285</v>
      </c>
      <c r="J37" s="83">
        <f t="shared" si="2"/>
        <v>57.142857142857139</v>
      </c>
      <c r="K37" s="83">
        <f t="shared" ref="K37:K39" si="3">SUM(D37:J37)</f>
        <v>100</v>
      </c>
    </row>
    <row r="38" spans="2:126" ht="22.5" customHeight="1" x14ac:dyDescent="0.15">
      <c r="C38" t="str">
        <f>C33 &amp; "(n=" &amp; E33 &amp; ")"</f>
        <v>女性・一般職(n=48)</v>
      </c>
      <c r="D38" s="83">
        <f t="shared" si="2"/>
        <v>0</v>
      </c>
      <c r="E38" s="83">
        <f t="shared" si="2"/>
        <v>0</v>
      </c>
      <c r="F38" s="83">
        <f t="shared" si="2"/>
        <v>0</v>
      </c>
      <c r="G38" s="83">
        <f t="shared" si="2"/>
        <v>0</v>
      </c>
      <c r="H38" s="83">
        <f t="shared" si="2"/>
        <v>14.583333333333334</v>
      </c>
      <c r="I38" s="83">
        <f t="shared" si="2"/>
        <v>20.833333333333336</v>
      </c>
      <c r="J38" s="83">
        <f t="shared" si="2"/>
        <v>64.583333333333343</v>
      </c>
      <c r="K38" s="83">
        <f t="shared" si="3"/>
        <v>100.00000000000001</v>
      </c>
    </row>
    <row r="39" spans="2:126" ht="22.5" customHeight="1" x14ac:dyDescent="0.15">
      <c r="C39" t="str">
        <f>B30 &amp; "(n=" &amp; E30 &amp; ")"</f>
        <v>全体(n=163)</v>
      </c>
      <c r="D39" s="83">
        <f>F30</f>
        <v>0</v>
      </c>
      <c r="E39" s="83">
        <f t="shared" ref="E39:J39" si="4">G30</f>
        <v>0</v>
      </c>
      <c r="F39" s="83">
        <f t="shared" si="4"/>
        <v>0</v>
      </c>
      <c r="G39" s="83">
        <f t="shared" si="4"/>
        <v>0</v>
      </c>
      <c r="H39" s="83">
        <f t="shared" si="4"/>
        <v>12.883435582822086</v>
      </c>
      <c r="I39" s="83">
        <f t="shared" si="4"/>
        <v>15.337423312883436</v>
      </c>
      <c r="J39" s="83">
        <f t="shared" si="4"/>
        <v>71.779141104294482</v>
      </c>
      <c r="K39" s="83">
        <f t="shared" si="3"/>
        <v>100</v>
      </c>
    </row>
    <row r="40" spans="2:126" ht="22.5" customHeight="1" x14ac:dyDescent="0.15"/>
    <row r="41" spans="2:126" ht="22.5" customHeight="1" x14ac:dyDescent="0.15"/>
    <row r="42" spans="2:126" ht="22.5" customHeight="1" x14ac:dyDescent="0.15"/>
    <row r="43" spans="2:126" ht="22.5" customHeight="1" x14ac:dyDescent="0.15"/>
    <row r="44" spans="2:126" ht="22.5" customHeight="1" x14ac:dyDescent="0.15"/>
    <row r="45" spans="2:126" ht="22.5" customHeight="1" x14ac:dyDescent="0.15"/>
    <row r="46" spans="2:126" ht="22.5" customHeight="1" x14ac:dyDescent="0.15"/>
    <row r="47" spans="2:126" ht="22.5" customHeight="1" x14ac:dyDescent="0.15"/>
    <row r="48" spans="2:126" ht="22.5" customHeight="1" x14ac:dyDescent="0.15"/>
    <row r="49" ht="22.5" customHeight="1" x14ac:dyDescent="0.15"/>
    <row r="50" ht="22.5" customHeight="1" x14ac:dyDescent="0.15"/>
    <row r="51" ht="22.5" customHeight="1" x14ac:dyDescent="0.15"/>
  </sheetData>
  <mergeCells count="4">
    <mergeCell ref="B30:D30"/>
    <mergeCell ref="B31:B33"/>
    <mergeCell ref="P30:R30"/>
    <mergeCell ref="P31:P33"/>
  </mergeCells>
  <phoneticPr fontId="5"/>
  <conditionalFormatting sqref="AC28:AH28 C31:C32 F28:N28">
    <cfRule type="cellIs" dxfId="179" priority="2" stopIfTrue="1" operator="equal">
      <formula>"."</formula>
    </cfRule>
  </conditionalFormatting>
  <conditionalFormatting sqref="Q31:Q32">
    <cfRule type="cellIs" dxfId="178"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B27" zoomScaleNormal="100" workbookViewId="0">
      <selection activeCell="B34" sqref="A34:XFD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326</v>
      </c>
      <c r="G28" s="23" t="s">
        <v>292</v>
      </c>
      <c r="H28" s="23" t="s">
        <v>293</v>
      </c>
      <c r="I28" s="24" t="s">
        <v>22</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37.588652482269502</v>
      </c>
      <c r="G30" s="32">
        <v>36.643026004728128</v>
      </c>
      <c r="H30" s="32">
        <v>25.295508274231675</v>
      </c>
      <c r="I30" s="33">
        <v>0.4728132387706856</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41.666666666666671</v>
      </c>
      <c r="G31" s="49">
        <v>46.666666666666664</v>
      </c>
      <c r="H31" s="53">
        <v>11.111111111111111</v>
      </c>
      <c r="I31" s="29">
        <v>0.55555555555555558</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34.146341463414636</v>
      </c>
      <c r="G32" s="28">
        <v>35.365853658536587</v>
      </c>
      <c r="H32" s="60">
        <v>30.487804878048781</v>
      </c>
      <c r="I32" s="29">
        <v>0</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71">
        <v>30.434782608695656</v>
      </c>
      <c r="G33" s="54">
        <v>25.362318840579711</v>
      </c>
      <c r="H33" s="50">
        <v>43.478260869565219</v>
      </c>
      <c r="I33" s="31">
        <v>0.72463768115942029</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22" customFormat="1" ht="22.5" customHeight="1" x14ac:dyDescent="0.15">
      <c r="B34" s="116"/>
      <c r="C34" s="117"/>
      <c r="D34" s="118"/>
      <c r="E34" s="119"/>
      <c r="F34" s="120"/>
      <c r="G34" s="120"/>
      <c r="H34" s="120"/>
      <c r="I34" s="120"/>
      <c r="J34" s="121"/>
      <c r="K34" s="121"/>
      <c r="M34" s="116"/>
      <c r="N34" s="117"/>
      <c r="O34" s="118"/>
      <c r="P34" s="119"/>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row>
    <row r="35" spans="2:123" ht="22.5" customHeight="1" x14ac:dyDescent="0.15">
      <c r="D35" s="82" t="str">
        <f>F28</f>
        <v>残業等も含め、定年前と同じフルタイム勤務</v>
      </c>
      <c r="E35" s="82" t="str">
        <f>G28</f>
        <v>フルタイムだが、残業等はしない働き方</v>
      </c>
      <c r="F35" s="82" t="str">
        <f>H28</f>
        <v>短時間勤務や週4日以内等の働き方</v>
      </c>
      <c r="G35" s="82" t="str">
        <f>I28</f>
        <v>その他</v>
      </c>
      <c r="H35" s="82" t="s">
        <v>323</v>
      </c>
      <c r="I35" s="82"/>
      <c r="J35" s="82"/>
      <c r="K35" s="82"/>
    </row>
    <row r="36" spans="2:123" ht="22.5" customHeight="1" x14ac:dyDescent="0.15">
      <c r="C36" t="str">
        <f>C31 &amp; "(n=" &amp; E31 &amp; ")"</f>
        <v>男性・管理職/総合職(n=180)</v>
      </c>
      <c r="D36" s="83">
        <f t="shared" ref="D36:G38" si="1">F31</f>
        <v>41.666666666666671</v>
      </c>
      <c r="E36" s="83">
        <f t="shared" si="1"/>
        <v>46.666666666666664</v>
      </c>
      <c r="F36" s="83">
        <f t="shared" si="1"/>
        <v>11.111111111111111</v>
      </c>
      <c r="G36" s="83">
        <f t="shared" si="1"/>
        <v>0.55555555555555558</v>
      </c>
      <c r="H36" s="83">
        <f>SUM(D36:G36)</f>
        <v>100.00000000000001</v>
      </c>
      <c r="I36" s="83"/>
      <c r="J36" s="83"/>
      <c r="K36" s="83"/>
    </row>
    <row r="37" spans="2:123" ht="22.5" customHeight="1" x14ac:dyDescent="0.15">
      <c r="C37" t="str">
        <f>C32 &amp; "(n=" &amp; E32 &amp; ")"</f>
        <v>女性・管理職/総合職(n=82)</v>
      </c>
      <c r="D37" s="83">
        <f t="shared" si="1"/>
        <v>34.146341463414636</v>
      </c>
      <c r="E37" s="83">
        <f t="shared" si="1"/>
        <v>35.365853658536587</v>
      </c>
      <c r="F37" s="83">
        <f t="shared" si="1"/>
        <v>30.487804878048781</v>
      </c>
      <c r="G37" s="83">
        <f t="shared" si="1"/>
        <v>0</v>
      </c>
      <c r="H37" s="83">
        <f t="shared" ref="H37:H39" si="2">SUM(D37:G37)</f>
        <v>100</v>
      </c>
      <c r="I37" s="83"/>
      <c r="J37" s="83"/>
      <c r="K37" s="83"/>
    </row>
    <row r="38" spans="2:123" ht="22.5" customHeight="1" x14ac:dyDescent="0.15">
      <c r="C38" t="str">
        <f>C33 &amp; "(n=" &amp; E33 &amp; ")"</f>
        <v>女性・一般職(n=138)</v>
      </c>
      <c r="D38" s="83">
        <f t="shared" si="1"/>
        <v>30.434782608695656</v>
      </c>
      <c r="E38" s="83">
        <f t="shared" si="1"/>
        <v>25.362318840579711</v>
      </c>
      <c r="F38" s="83">
        <f t="shared" si="1"/>
        <v>43.478260869565219</v>
      </c>
      <c r="G38" s="83">
        <f t="shared" si="1"/>
        <v>0.72463768115942029</v>
      </c>
      <c r="H38" s="83">
        <f t="shared" si="2"/>
        <v>100.00000000000001</v>
      </c>
      <c r="I38" s="83"/>
      <c r="J38" s="83"/>
      <c r="K38" s="83"/>
    </row>
    <row r="39" spans="2:123" ht="22.5" customHeight="1" x14ac:dyDescent="0.15">
      <c r="C39" t="str">
        <f>B30 &amp; "(n=" &amp; E30 &amp; ")"</f>
        <v>全体(n=423)</v>
      </c>
      <c r="D39" s="83">
        <f>F30</f>
        <v>37.588652482269502</v>
      </c>
      <c r="E39" s="83">
        <f t="shared" ref="E39:G39" si="3">G30</f>
        <v>36.643026004728128</v>
      </c>
      <c r="F39" s="83">
        <f t="shared" si="3"/>
        <v>25.295508274231675</v>
      </c>
      <c r="G39" s="83">
        <f t="shared" si="3"/>
        <v>0.4728132387706856</v>
      </c>
      <c r="H39" s="83">
        <f t="shared" si="2"/>
        <v>99.999999999999986</v>
      </c>
      <c r="I39" s="83"/>
      <c r="J39" s="83"/>
      <c r="K39" s="83"/>
    </row>
    <row r="40" spans="2:123" ht="22.5" customHeight="1" x14ac:dyDescent="0.15"/>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20" priority="2" stopIfTrue="1" operator="equal">
      <formula>"."</formula>
    </cfRule>
  </conditionalFormatting>
  <conditionalFormatting sqref="N31:N32">
    <cfRule type="cellIs" dxfId="1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C29" zoomScaleNormal="100" workbookViewId="0">
      <selection activeCell="L38" sqref="L38"/>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294</v>
      </c>
      <c r="G28" s="23" t="s">
        <v>295</v>
      </c>
      <c r="H28" s="24" t="s">
        <v>296</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423</v>
      </c>
      <c r="F30" s="35">
        <v>32.62411347517731</v>
      </c>
      <c r="G30" s="32">
        <v>27.186761229314421</v>
      </c>
      <c r="H30" s="33">
        <v>40.189125295508276</v>
      </c>
      <c r="I30" s="19"/>
      <c r="J30" s="19"/>
      <c r="L30" s="125" t="s">
        <v>10</v>
      </c>
      <c r="M30" s="126"/>
      <c r="N30" s="126"/>
      <c r="O30" s="38">
        <f t="shared" ref="O30:O33" si="0">IF(LEN(E30)=0,"",E30)</f>
        <v>423</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180</v>
      </c>
      <c r="F31" s="51">
        <v>38.888888888888893</v>
      </c>
      <c r="G31" s="28">
        <v>30.555555555555557</v>
      </c>
      <c r="H31" s="62">
        <v>30.555555555555557</v>
      </c>
      <c r="I31" s="8"/>
      <c r="J31" s="19"/>
      <c r="K31" s="4"/>
      <c r="L31" s="127" t="s">
        <v>11</v>
      </c>
      <c r="M31" s="43" t="s">
        <v>12</v>
      </c>
      <c r="N31" s="44"/>
      <c r="O31" s="39">
        <f t="shared" si="0"/>
        <v>180</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82</v>
      </c>
      <c r="F32" s="36">
        <v>35.365853658536587</v>
      </c>
      <c r="G32" s="28">
        <v>29.268292682926827</v>
      </c>
      <c r="H32" s="29">
        <v>35.365853658536587</v>
      </c>
      <c r="I32" s="8"/>
      <c r="J32" s="19"/>
      <c r="K32" s="4"/>
      <c r="L32" s="128"/>
      <c r="M32" s="41" t="s">
        <v>13</v>
      </c>
      <c r="N32" s="45"/>
      <c r="O32" s="39">
        <f t="shared" si="0"/>
        <v>82</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138</v>
      </c>
      <c r="F33" s="71">
        <v>24.637681159420293</v>
      </c>
      <c r="G33" s="30">
        <v>23.188405797101449</v>
      </c>
      <c r="H33" s="69">
        <v>52.173913043478258</v>
      </c>
      <c r="I33" s="8"/>
      <c r="J33" s="4"/>
      <c r="L33" s="129"/>
      <c r="M33" s="42" t="s">
        <v>14</v>
      </c>
      <c r="N33" s="46"/>
      <c r="O33" s="40">
        <f t="shared" si="0"/>
        <v>138</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ht="22.5" customHeight="1" x14ac:dyDescent="0.15">
      <c r="I34" s="83"/>
    </row>
    <row r="35" spans="2:122" ht="22.5" customHeight="1" x14ac:dyDescent="0.15">
      <c r="D35" s="82" t="str">
        <f>F28</f>
        <v>変化があった</v>
      </c>
      <c r="E35" s="82" t="str">
        <f t="shared" ref="E35:F35" si="1">G28</f>
        <v>やや変化があった</v>
      </c>
      <c r="F35" s="82" t="str">
        <f t="shared" si="1"/>
        <v>変化がなかった</v>
      </c>
      <c r="G35" s="82" t="s">
        <v>323</v>
      </c>
      <c r="H35" s="82"/>
      <c r="I35" s="82"/>
      <c r="J35" s="82"/>
      <c r="K35" s="82"/>
    </row>
    <row r="36" spans="2:122" ht="22.5" customHeight="1" x14ac:dyDescent="0.15">
      <c r="C36" t="str">
        <f>C31 &amp; "(n=" &amp; E31 &amp; ")"</f>
        <v>男性・管理職/総合職(n=180)</v>
      </c>
      <c r="D36" s="83">
        <f>F31</f>
        <v>38.888888888888893</v>
      </c>
      <c r="E36" s="83">
        <f t="shared" ref="E36:F38" si="2">G31</f>
        <v>30.555555555555557</v>
      </c>
      <c r="F36" s="83">
        <f t="shared" si="2"/>
        <v>30.555555555555557</v>
      </c>
      <c r="G36" s="83">
        <f>SUM(D36:F36)</f>
        <v>100.00000000000001</v>
      </c>
      <c r="H36" s="83"/>
      <c r="I36" s="83"/>
      <c r="J36" s="83"/>
      <c r="K36" s="83"/>
    </row>
    <row r="37" spans="2:122" ht="22.5" customHeight="1" x14ac:dyDescent="0.15">
      <c r="C37" t="str">
        <f t="shared" ref="C37:C38" si="3">C32 &amp; "(n=" &amp; E32 &amp; ")"</f>
        <v>女性・管理職/総合職(n=82)</v>
      </c>
      <c r="D37" s="83">
        <f t="shared" ref="D37:D38" si="4">F32</f>
        <v>35.365853658536587</v>
      </c>
      <c r="E37" s="83">
        <f t="shared" si="2"/>
        <v>29.268292682926827</v>
      </c>
      <c r="F37" s="83">
        <f t="shared" si="2"/>
        <v>35.365853658536587</v>
      </c>
      <c r="G37" s="83">
        <f t="shared" ref="G37:G39" si="5">SUM(D37:F37)</f>
        <v>100</v>
      </c>
      <c r="H37" s="83"/>
      <c r="I37" s="83"/>
      <c r="J37" s="83"/>
      <c r="K37" s="83"/>
    </row>
    <row r="38" spans="2:122" ht="22.5" customHeight="1" x14ac:dyDescent="0.15">
      <c r="C38" t="str">
        <f t="shared" si="3"/>
        <v>女性・一般職(n=138)</v>
      </c>
      <c r="D38" s="83">
        <f t="shared" si="4"/>
        <v>24.637681159420293</v>
      </c>
      <c r="E38" s="83">
        <f t="shared" si="2"/>
        <v>23.188405797101449</v>
      </c>
      <c r="F38" s="83">
        <f t="shared" si="2"/>
        <v>52.173913043478258</v>
      </c>
      <c r="G38" s="83">
        <f t="shared" si="5"/>
        <v>100</v>
      </c>
      <c r="H38" s="83"/>
      <c r="I38" s="83"/>
      <c r="J38" s="83"/>
      <c r="K38" s="83"/>
    </row>
    <row r="39" spans="2:122" ht="22.5" customHeight="1" x14ac:dyDescent="0.15">
      <c r="C39" t="str">
        <f>B30 &amp; "(n=" &amp; E30 &amp; ")"</f>
        <v>全体(n=423)</v>
      </c>
      <c r="D39" s="83">
        <f>F30</f>
        <v>32.62411347517731</v>
      </c>
      <c r="E39" s="83">
        <f t="shared" ref="E39:F39" si="6">G30</f>
        <v>27.186761229314421</v>
      </c>
      <c r="F39" s="83">
        <f t="shared" si="6"/>
        <v>40.189125295508276</v>
      </c>
      <c r="G39" s="83">
        <f t="shared" si="5"/>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18" priority="2" stopIfTrue="1" operator="equal">
      <formula>"."</formula>
    </cfRule>
  </conditionalFormatting>
  <conditionalFormatting sqref="M31:M32">
    <cfRule type="cellIs" dxfId="17"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A29" zoomScaleNormal="100" workbookViewId="0">
      <selection activeCell="I36" sqref="I36"/>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297</v>
      </c>
      <c r="G28" s="23" t="s">
        <v>298</v>
      </c>
      <c r="H28" s="24" t="s">
        <v>299</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423</v>
      </c>
      <c r="F30" s="35">
        <v>2.8368794326241136</v>
      </c>
      <c r="G30" s="32">
        <v>55.082742316784874</v>
      </c>
      <c r="H30" s="33">
        <v>42.080378250591018</v>
      </c>
      <c r="I30" s="19"/>
      <c r="J30" s="19"/>
      <c r="L30" s="125" t="s">
        <v>10</v>
      </c>
      <c r="M30" s="126"/>
      <c r="N30" s="126"/>
      <c r="O30" s="38">
        <f t="shared" ref="O30:O33" si="0">IF(LEN(E30)=0,"",E30)</f>
        <v>423</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180</v>
      </c>
      <c r="F31" s="36">
        <v>5.5555555555555554</v>
      </c>
      <c r="G31" s="53">
        <v>37.777777777777779</v>
      </c>
      <c r="H31" s="55">
        <v>56.666666666666664</v>
      </c>
      <c r="I31" s="19"/>
      <c r="J31" s="19"/>
      <c r="K31" s="4"/>
      <c r="L31" s="127" t="s">
        <v>11</v>
      </c>
      <c r="M31" s="43" t="s">
        <v>12</v>
      </c>
      <c r="N31" s="44"/>
      <c r="O31" s="39">
        <f t="shared" si="0"/>
        <v>180</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82</v>
      </c>
      <c r="F32" s="36">
        <v>0</v>
      </c>
      <c r="G32" s="60">
        <v>60.975609756097562</v>
      </c>
      <c r="H32" s="29">
        <v>39.024390243902438</v>
      </c>
      <c r="I32" s="19"/>
      <c r="J32" s="19"/>
      <c r="K32" s="4"/>
      <c r="L32" s="128"/>
      <c r="M32" s="41" t="s">
        <v>13</v>
      </c>
      <c r="N32" s="45"/>
      <c r="O32" s="39">
        <f t="shared" si="0"/>
        <v>82</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138</v>
      </c>
      <c r="F33" s="37">
        <v>1.4492753623188406</v>
      </c>
      <c r="G33" s="50">
        <v>71.739130434782609</v>
      </c>
      <c r="H33" s="68">
        <v>26.811594202898554</v>
      </c>
      <c r="I33" s="4"/>
      <c r="J33" s="4"/>
      <c r="L33" s="129"/>
      <c r="M33" s="42" t="s">
        <v>14</v>
      </c>
      <c r="N33" s="46"/>
      <c r="O33" s="40">
        <f t="shared" si="0"/>
        <v>138</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ht="22.5" customHeight="1" x14ac:dyDescent="0.15">
      <c r="H34" s="83"/>
    </row>
    <row r="35" spans="2:122" ht="22.5" customHeight="1" x14ac:dyDescent="0.15">
      <c r="D35" s="82" t="str">
        <f>F28</f>
        <v>責任が重い仕事になった</v>
      </c>
      <c r="E35" s="82" t="str">
        <f t="shared" ref="E35:F35" si="1">G28</f>
        <v>責任の重さは変わっていない</v>
      </c>
      <c r="F35" s="82" t="str">
        <f t="shared" si="1"/>
        <v>責任が軽い仕事になった</v>
      </c>
      <c r="G35" s="82" t="s">
        <v>323</v>
      </c>
      <c r="H35" s="82"/>
      <c r="I35" s="82"/>
      <c r="J35" s="82"/>
      <c r="K35" s="82"/>
    </row>
    <row r="36" spans="2:122" ht="22.5" customHeight="1" x14ac:dyDescent="0.15">
      <c r="C36" t="str">
        <f>C31 &amp; "(n=" &amp; E31 &amp; ")"</f>
        <v>男性・管理職/総合職(n=180)</v>
      </c>
      <c r="D36" s="83">
        <f>F31</f>
        <v>5.5555555555555554</v>
      </c>
      <c r="E36" s="83">
        <f t="shared" ref="E36:F38" si="2">G31</f>
        <v>37.777777777777779</v>
      </c>
      <c r="F36" s="83">
        <f t="shared" si="2"/>
        <v>56.666666666666664</v>
      </c>
      <c r="G36" s="83">
        <f>SUM(D36:F36)</f>
        <v>100</v>
      </c>
      <c r="H36" s="83"/>
      <c r="I36" s="83"/>
      <c r="J36" s="83"/>
      <c r="K36" s="83"/>
    </row>
    <row r="37" spans="2:122" ht="22.5" customHeight="1" x14ac:dyDescent="0.15">
      <c r="C37" t="str">
        <f t="shared" ref="C37:C38" si="3">C32 &amp; "(n=" &amp; E32 &amp; ")"</f>
        <v>女性・管理職/総合職(n=82)</v>
      </c>
      <c r="D37" s="83">
        <f t="shared" ref="D37:D38" si="4">F32</f>
        <v>0</v>
      </c>
      <c r="E37" s="83">
        <f t="shared" si="2"/>
        <v>60.975609756097562</v>
      </c>
      <c r="F37" s="83">
        <f t="shared" si="2"/>
        <v>39.024390243902438</v>
      </c>
      <c r="G37" s="83">
        <f t="shared" ref="G37:G39" si="5">SUM(D37:F37)</f>
        <v>100</v>
      </c>
      <c r="H37" s="83"/>
      <c r="I37" s="83"/>
      <c r="J37" s="83"/>
      <c r="K37" s="83"/>
    </row>
    <row r="38" spans="2:122" ht="22.5" customHeight="1" x14ac:dyDescent="0.15">
      <c r="C38" t="str">
        <f t="shared" si="3"/>
        <v>女性・一般職(n=138)</v>
      </c>
      <c r="D38" s="83">
        <f t="shared" si="4"/>
        <v>1.4492753623188406</v>
      </c>
      <c r="E38" s="83">
        <f t="shared" si="2"/>
        <v>71.739130434782609</v>
      </c>
      <c r="F38" s="83">
        <f t="shared" si="2"/>
        <v>26.811594202898554</v>
      </c>
      <c r="G38" s="83">
        <f t="shared" si="5"/>
        <v>100</v>
      </c>
      <c r="H38" s="83"/>
      <c r="I38" s="83"/>
      <c r="J38" s="83"/>
      <c r="K38" s="83"/>
    </row>
    <row r="39" spans="2:122" ht="22.5" customHeight="1" x14ac:dyDescent="0.15">
      <c r="C39" t="str">
        <f>B30 &amp; "(n=" &amp; E30 &amp; ")"</f>
        <v>全体(n=423)</v>
      </c>
      <c r="D39" s="83">
        <f>F30</f>
        <v>2.8368794326241136</v>
      </c>
      <c r="E39" s="83">
        <f t="shared" ref="E39:F39" si="6">G30</f>
        <v>55.082742316784874</v>
      </c>
      <c r="F39" s="83">
        <f t="shared" si="6"/>
        <v>42.080378250591018</v>
      </c>
      <c r="G39" s="83">
        <f t="shared" si="5"/>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16" priority="2" stopIfTrue="1" operator="equal">
      <formula>"."</formula>
    </cfRule>
  </conditionalFormatting>
  <conditionalFormatting sqref="M31:M32">
    <cfRule type="cellIs" dxfId="15"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B2:L25"/>
  <sheetViews>
    <sheetView workbookViewId="0">
      <selection activeCell="I8" sqref="I8"/>
    </sheetView>
  </sheetViews>
  <sheetFormatPr defaultRowHeight="13.5" x14ac:dyDescent="0.15"/>
  <cols>
    <col min="9" max="9" width="31.625" customWidth="1"/>
  </cols>
  <sheetData>
    <row r="2" spans="2:12" ht="49.5" x14ac:dyDescent="0.15">
      <c r="C2" t="s">
        <v>352</v>
      </c>
      <c r="I2" s="84"/>
      <c r="J2" s="91" t="s">
        <v>297</v>
      </c>
      <c r="K2" s="91" t="s">
        <v>298</v>
      </c>
      <c r="L2" s="91" t="s">
        <v>299</v>
      </c>
    </row>
    <row r="3" spans="2:12" x14ac:dyDescent="0.15">
      <c r="B3" t="s">
        <v>350</v>
      </c>
      <c r="C3">
        <v>1</v>
      </c>
      <c r="D3">
        <v>2</v>
      </c>
      <c r="E3">
        <v>3</v>
      </c>
      <c r="F3" t="s">
        <v>351</v>
      </c>
      <c r="I3" s="84" t="s">
        <v>353</v>
      </c>
      <c r="J3" s="92">
        <f>C9</f>
        <v>6.41</v>
      </c>
      <c r="K3" s="92">
        <f t="shared" ref="K3:L3" si="0">D9</f>
        <v>35.26</v>
      </c>
      <c r="L3" s="92">
        <f t="shared" si="0"/>
        <v>58.33</v>
      </c>
    </row>
    <row r="4" spans="2:12" x14ac:dyDescent="0.15">
      <c r="I4" s="84" t="s">
        <v>354</v>
      </c>
      <c r="J4" s="92"/>
      <c r="K4" s="92">
        <f>C22</f>
        <v>51.28</v>
      </c>
      <c r="L4" s="92">
        <f>D22</f>
        <v>48.72</v>
      </c>
    </row>
    <row r="5" spans="2:12" x14ac:dyDescent="0.15">
      <c r="B5">
        <v>0</v>
      </c>
      <c r="C5">
        <v>0</v>
      </c>
      <c r="D5">
        <v>13</v>
      </c>
      <c r="E5">
        <v>11</v>
      </c>
      <c r="F5">
        <v>24</v>
      </c>
      <c r="I5" s="84" t="s">
        <v>355</v>
      </c>
      <c r="J5" s="92"/>
      <c r="K5" s="92">
        <f>D6</f>
        <v>54.17</v>
      </c>
      <c r="L5" s="92">
        <f>E6</f>
        <v>45.83</v>
      </c>
    </row>
    <row r="6" spans="2:12" x14ac:dyDescent="0.15">
      <c r="C6">
        <v>0</v>
      </c>
      <c r="D6">
        <v>54.17</v>
      </c>
      <c r="E6">
        <v>45.83</v>
      </c>
      <c r="F6">
        <v>100</v>
      </c>
      <c r="I6" s="84" t="s">
        <v>356</v>
      </c>
      <c r="J6" s="92"/>
      <c r="K6" s="92">
        <f>C19</f>
        <v>69.77</v>
      </c>
      <c r="L6" s="92">
        <f>D19</f>
        <v>30.23</v>
      </c>
    </row>
    <row r="8" spans="2:12" x14ac:dyDescent="0.15">
      <c r="B8">
        <v>1</v>
      </c>
      <c r="C8">
        <v>10</v>
      </c>
      <c r="D8">
        <v>55</v>
      </c>
      <c r="E8">
        <v>91</v>
      </c>
      <c r="F8">
        <v>156</v>
      </c>
    </row>
    <row r="9" spans="2:12" x14ac:dyDescent="0.15">
      <c r="C9">
        <v>6.41</v>
      </c>
      <c r="D9">
        <v>35.26</v>
      </c>
      <c r="E9">
        <v>58.33</v>
      </c>
      <c r="F9">
        <v>100</v>
      </c>
    </row>
    <row r="11" spans="2:12" x14ac:dyDescent="0.15">
      <c r="B11" t="s">
        <v>351</v>
      </c>
      <c r="C11">
        <v>10</v>
      </c>
      <c r="D11">
        <v>68</v>
      </c>
      <c r="E11">
        <v>102</v>
      </c>
      <c r="F11">
        <v>180</v>
      </c>
    </row>
    <row r="12" spans="2:12" x14ac:dyDescent="0.15">
      <c r="C12">
        <v>5.56</v>
      </c>
      <c r="D12">
        <v>37.78</v>
      </c>
      <c r="E12">
        <v>56.67</v>
      </c>
      <c r="F12">
        <v>100</v>
      </c>
    </row>
    <row r="15" spans="2:12" x14ac:dyDescent="0.15">
      <c r="C15" t="s">
        <v>352</v>
      </c>
    </row>
    <row r="16" spans="2:12" x14ac:dyDescent="0.15">
      <c r="B16" t="s">
        <v>350</v>
      </c>
      <c r="C16">
        <v>2</v>
      </c>
      <c r="D16">
        <v>3</v>
      </c>
      <c r="E16" t="s">
        <v>351</v>
      </c>
    </row>
    <row r="18" spans="2:5" x14ac:dyDescent="0.15">
      <c r="B18">
        <v>0</v>
      </c>
      <c r="C18">
        <v>30</v>
      </c>
      <c r="D18">
        <v>13</v>
      </c>
      <c r="E18">
        <v>43</v>
      </c>
    </row>
    <row r="19" spans="2:5" x14ac:dyDescent="0.15">
      <c r="C19">
        <v>69.77</v>
      </c>
      <c r="D19">
        <v>30.23</v>
      </c>
      <c r="E19">
        <v>100</v>
      </c>
    </row>
    <row r="21" spans="2:5" x14ac:dyDescent="0.15">
      <c r="B21">
        <v>1</v>
      </c>
      <c r="C21">
        <v>20</v>
      </c>
      <c r="D21">
        <v>19</v>
      </c>
      <c r="E21">
        <v>39</v>
      </c>
    </row>
    <row r="22" spans="2:5" x14ac:dyDescent="0.15">
      <c r="C22">
        <v>51.28</v>
      </c>
      <c r="D22">
        <v>48.72</v>
      </c>
      <c r="E22">
        <v>100</v>
      </c>
    </row>
    <row r="24" spans="2:5" x14ac:dyDescent="0.15">
      <c r="B24" t="s">
        <v>351</v>
      </c>
      <c r="C24">
        <v>50</v>
      </c>
      <c r="D24">
        <v>32</v>
      </c>
      <c r="E24">
        <v>82</v>
      </c>
    </row>
    <row r="25" spans="2:5" x14ac:dyDescent="0.15">
      <c r="C25">
        <v>60.98</v>
      </c>
      <c r="D25">
        <v>39.020000000000003</v>
      </c>
      <c r="E25">
        <v>100</v>
      </c>
    </row>
  </sheetData>
  <phoneticPr fontId="5"/>
  <conditionalFormatting sqref="J2:L2">
    <cfRule type="cellIs" dxfId="14" priority="1" stopIfTrue="1" operator="equal">
      <formula>"."</formula>
    </cfRule>
  </conditionalFormatting>
  <pageMargins left="0.7" right="0.7" top="0.75" bottom="0.75" header="0.3" footer="0.3"/>
  <drawing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sheetPr>
  <dimension ref="B2:K32"/>
  <sheetViews>
    <sheetView topLeftCell="B8" workbookViewId="0">
      <selection activeCell="N23" sqref="N23"/>
    </sheetView>
  </sheetViews>
  <sheetFormatPr defaultRowHeight="13.5" x14ac:dyDescent="0.15"/>
  <cols>
    <col min="8" max="8" width="33.875" customWidth="1"/>
  </cols>
  <sheetData>
    <row r="2" spans="2:11" x14ac:dyDescent="0.15">
      <c r="B2" t="s">
        <v>357</v>
      </c>
      <c r="C2">
        <v>1</v>
      </c>
      <c r="D2">
        <v>2</v>
      </c>
      <c r="E2">
        <v>3</v>
      </c>
      <c r="F2" t="s">
        <v>351</v>
      </c>
    </row>
    <row r="3" spans="2:11" ht="49.5" x14ac:dyDescent="0.15">
      <c r="H3" s="84"/>
      <c r="I3" s="91" t="s">
        <v>297</v>
      </c>
      <c r="J3" s="91" t="s">
        <v>298</v>
      </c>
      <c r="K3" s="91" t="s">
        <v>299</v>
      </c>
    </row>
    <row r="4" spans="2:11" x14ac:dyDescent="0.15">
      <c r="B4">
        <v>1</v>
      </c>
      <c r="C4">
        <v>4</v>
      </c>
      <c r="D4">
        <v>41</v>
      </c>
      <c r="E4">
        <v>30</v>
      </c>
      <c r="F4">
        <v>75</v>
      </c>
      <c r="H4" s="84" t="s">
        <v>358</v>
      </c>
      <c r="I4" s="92">
        <f>C5</f>
        <v>5.33</v>
      </c>
      <c r="J4" s="92">
        <f t="shared" ref="J4:K4" si="0">D5</f>
        <v>54.67</v>
      </c>
      <c r="K4" s="92">
        <f t="shared" si="0"/>
        <v>40</v>
      </c>
    </row>
    <row r="5" spans="2:11" x14ac:dyDescent="0.15">
      <c r="C5">
        <v>5.33</v>
      </c>
      <c r="D5">
        <v>54.67</v>
      </c>
      <c r="E5">
        <v>40</v>
      </c>
      <c r="F5">
        <v>100</v>
      </c>
      <c r="H5" s="84" t="s">
        <v>359</v>
      </c>
      <c r="I5" s="92"/>
      <c r="J5" s="92">
        <f>C23</f>
        <v>82.14</v>
      </c>
      <c r="K5" s="92">
        <f>D23</f>
        <v>17.86</v>
      </c>
    </row>
    <row r="6" spans="2:11" x14ac:dyDescent="0.15">
      <c r="H6" s="84" t="s">
        <v>360</v>
      </c>
      <c r="I6" s="92">
        <f>C8</f>
        <v>7.14</v>
      </c>
      <c r="J6" s="92">
        <f t="shared" ref="J6:K6" si="1">D8</f>
        <v>28.57</v>
      </c>
      <c r="K6" s="92">
        <f t="shared" si="1"/>
        <v>64.290000000000006</v>
      </c>
    </row>
    <row r="7" spans="2:11" x14ac:dyDescent="0.15">
      <c r="B7">
        <v>2</v>
      </c>
      <c r="C7">
        <v>6</v>
      </c>
      <c r="D7">
        <v>24</v>
      </c>
      <c r="E7">
        <v>54</v>
      </c>
      <c r="F7">
        <v>84</v>
      </c>
      <c r="H7" s="84" t="s">
        <v>361</v>
      </c>
      <c r="I7" s="92"/>
      <c r="J7" s="92">
        <f>C26</f>
        <v>55.17</v>
      </c>
      <c r="K7" s="92">
        <f>D26</f>
        <v>44.83</v>
      </c>
    </row>
    <row r="8" spans="2:11" x14ac:dyDescent="0.15">
      <c r="C8">
        <v>7.14</v>
      </c>
      <c r="D8">
        <v>28.57</v>
      </c>
      <c r="E8">
        <v>64.290000000000006</v>
      </c>
      <c r="F8">
        <v>100</v>
      </c>
      <c r="H8" s="84" t="s">
        <v>362</v>
      </c>
      <c r="I8" s="92"/>
      <c r="J8" s="92">
        <f t="shared" ref="J8:K8" si="2">D11</f>
        <v>15</v>
      </c>
      <c r="K8" s="92">
        <f t="shared" si="2"/>
        <v>85</v>
      </c>
    </row>
    <row r="9" spans="2:11" x14ac:dyDescent="0.15">
      <c r="H9" s="84" t="s">
        <v>363</v>
      </c>
      <c r="I9" s="92"/>
      <c r="J9" s="92">
        <f>C29</f>
        <v>44</v>
      </c>
      <c r="K9" s="92">
        <f>D29</f>
        <v>56</v>
      </c>
    </row>
    <row r="10" spans="2:11" x14ac:dyDescent="0.15">
      <c r="B10">
        <v>3</v>
      </c>
      <c r="C10">
        <v>0</v>
      </c>
      <c r="D10">
        <v>3</v>
      </c>
      <c r="E10">
        <v>17</v>
      </c>
      <c r="F10">
        <v>20</v>
      </c>
    </row>
    <row r="11" spans="2:11" x14ac:dyDescent="0.15">
      <c r="C11">
        <v>0</v>
      </c>
      <c r="D11">
        <v>15</v>
      </c>
      <c r="E11">
        <v>85</v>
      </c>
      <c r="F11">
        <v>100</v>
      </c>
    </row>
    <row r="13" spans="2:11" x14ac:dyDescent="0.15">
      <c r="B13">
        <v>4</v>
      </c>
      <c r="C13">
        <v>0</v>
      </c>
      <c r="D13">
        <v>0</v>
      </c>
      <c r="E13">
        <v>1</v>
      </c>
      <c r="F13">
        <v>1</v>
      </c>
    </row>
    <row r="14" spans="2:11" x14ac:dyDescent="0.15">
      <c r="C14">
        <v>0</v>
      </c>
      <c r="D14">
        <v>0</v>
      </c>
      <c r="E14">
        <v>100</v>
      </c>
      <c r="F14">
        <v>100</v>
      </c>
    </row>
    <row r="16" spans="2:11" x14ac:dyDescent="0.15">
      <c r="B16" t="s">
        <v>351</v>
      </c>
      <c r="C16">
        <v>10</v>
      </c>
      <c r="D16">
        <v>68</v>
      </c>
      <c r="E16">
        <v>102</v>
      </c>
      <c r="F16">
        <v>180</v>
      </c>
    </row>
    <row r="17" spans="2:6" x14ac:dyDescent="0.15">
      <c r="C17">
        <v>5.56</v>
      </c>
      <c r="D17">
        <v>37.78</v>
      </c>
      <c r="E17">
        <v>56.67</v>
      </c>
      <c r="F17">
        <v>100</v>
      </c>
    </row>
    <row r="19" spans="2:6" x14ac:dyDescent="0.15">
      <c r="C19" t="s">
        <v>352</v>
      </c>
    </row>
    <row r="20" spans="2:6" x14ac:dyDescent="0.15">
      <c r="B20" t="s">
        <v>357</v>
      </c>
      <c r="C20">
        <v>2</v>
      </c>
      <c r="D20">
        <v>3</v>
      </c>
      <c r="E20" t="s">
        <v>351</v>
      </c>
    </row>
    <row r="22" spans="2:6" x14ac:dyDescent="0.15">
      <c r="B22">
        <v>1</v>
      </c>
      <c r="C22">
        <v>23</v>
      </c>
      <c r="D22">
        <v>5</v>
      </c>
      <c r="E22">
        <v>28</v>
      </c>
    </row>
    <row r="23" spans="2:6" x14ac:dyDescent="0.15">
      <c r="C23">
        <v>82.14</v>
      </c>
      <c r="D23">
        <v>17.86</v>
      </c>
      <c r="E23">
        <v>100</v>
      </c>
    </row>
    <row r="25" spans="2:6" x14ac:dyDescent="0.15">
      <c r="B25">
        <v>2</v>
      </c>
      <c r="C25">
        <v>16</v>
      </c>
      <c r="D25">
        <v>13</v>
      </c>
      <c r="E25">
        <v>29</v>
      </c>
    </row>
    <row r="26" spans="2:6" x14ac:dyDescent="0.15">
      <c r="C26">
        <v>55.17</v>
      </c>
      <c r="D26">
        <v>44.83</v>
      </c>
      <c r="E26">
        <v>100</v>
      </c>
    </row>
    <row r="28" spans="2:6" x14ac:dyDescent="0.15">
      <c r="B28">
        <v>3</v>
      </c>
      <c r="C28">
        <v>11</v>
      </c>
      <c r="D28">
        <v>14</v>
      </c>
      <c r="E28">
        <v>25</v>
      </c>
    </row>
    <row r="29" spans="2:6" x14ac:dyDescent="0.15">
      <c r="C29">
        <v>44</v>
      </c>
      <c r="D29">
        <v>56</v>
      </c>
      <c r="E29">
        <v>100</v>
      </c>
    </row>
    <row r="31" spans="2:6" x14ac:dyDescent="0.15">
      <c r="B31" t="s">
        <v>351</v>
      </c>
      <c r="C31">
        <v>50</v>
      </c>
      <c r="D31">
        <v>32</v>
      </c>
      <c r="E31">
        <v>82</v>
      </c>
    </row>
    <row r="32" spans="2:6" x14ac:dyDescent="0.15">
      <c r="C32">
        <v>60.98</v>
      </c>
      <c r="D32">
        <v>39.020000000000003</v>
      </c>
      <c r="E32">
        <v>100</v>
      </c>
    </row>
  </sheetData>
  <phoneticPr fontId="5"/>
  <conditionalFormatting sqref="I3:K3">
    <cfRule type="cellIs" dxfId="13" priority="1" stopIfTrue="1" operator="equal">
      <formula>"."</formula>
    </cfRule>
  </conditionalFormatting>
  <pageMargins left="0.7" right="0.7" top="0.75" bottom="0.75" header="0.3" footer="0.3"/>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A28"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300</v>
      </c>
      <c r="G28" s="23" t="s">
        <v>301</v>
      </c>
      <c r="H28" s="24" t="s">
        <v>302</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423</v>
      </c>
      <c r="F30" s="35">
        <v>5.2009456264775409</v>
      </c>
      <c r="G30" s="32">
        <v>67.139479905437355</v>
      </c>
      <c r="H30" s="33">
        <v>27.659574468085108</v>
      </c>
      <c r="I30" s="19"/>
      <c r="J30" s="19"/>
      <c r="L30" s="125" t="s">
        <v>10</v>
      </c>
      <c r="M30" s="126"/>
      <c r="N30" s="126"/>
      <c r="O30" s="38">
        <f t="shared" ref="O30:O33" si="0">IF(LEN(E30)=0,"",E30)</f>
        <v>423</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180</v>
      </c>
      <c r="F31" s="36">
        <v>4.4444444444444446</v>
      </c>
      <c r="G31" s="57">
        <v>58.333333333333336</v>
      </c>
      <c r="H31" s="70">
        <v>37.222222222222221</v>
      </c>
      <c r="I31" s="19"/>
      <c r="J31" s="19"/>
      <c r="K31" s="4"/>
      <c r="L31" s="127" t="s">
        <v>11</v>
      </c>
      <c r="M31" s="43" t="s">
        <v>12</v>
      </c>
      <c r="N31" s="44"/>
      <c r="O31" s="39">
        <f t="shared" si="0"/>
        <v>180</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82</v>
      </c>
      <c r="F32" s="36">
        <v>3.6585365853658534</v>
      </c>
      <c r="G32" s="60">
        <v>73.170731707317074</v>
      </c>
      <c r="H32" s="29">
        <v>23.170731707317074</v>
      </c>
      <c r="I32" s="19"/>
      <c r="J32" s="19"/>
      <c r="K32" s="4"/>
      <c r="L32" s="128"/>
      <c r="M32" s="41" t="s">
        <v>13</v>
      </c>
      <c r="N32" s="45"/>
      <c r="O32" s="39">
        <f t="shared" si="0"/>
        <v>82</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138</v>
      </c>
      <c r="F33" s="37">
        <v>7.9710144927536222</v>
      </c>
      <c r="G33" s="56">
        <v>72.463768115942031</v>
      </c>
      <c r="H33" s="58">
        <v>19.565217391304348</v>
      </c>
      <c r="I33" s="4"/>
      <c r="J33" s="4"/>
      <c r="L33" s="129"/>
      <c r="M33" s="42" t="s">
        <v>14</v>
      </c>
      <c r="N33" s="46"/>
      <c r="O33" s="40">
        <f t="shared" si="0"/>
        <v>138</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22" customFormat="1" ht="22.5" customHeight="1" x14ac:dyDescent="0.15">
      <c r="B34" s="116"/>
      <c r="C34" s="117"/>
      <c r="D34" s="118"/>
      <c r="E34" s="119"/>
      <c r="F34" s="120"/>
      <c r="G34" s="120"/>
      <c r="H34" s="120"/>
      <c r="I34" s="121"/>
      <c r="J34" s="121"/>
      <c r="L34" s="116"/>
      <c r="M34" s="117"/>
      <c r="N34" s="118"/>
      <c r="O34" s="119"/>
      <c r="P34" s="121"/>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row>
    <row r="35" spans="2:122" ht="22.5" customHeight="1" x14ac:dyDescent="0.15">
      <c r="D35" s="82" t="str">
        <f>F28</f>
        <v>難しい仕事になった</v>
      </c>
      <c r="E35" s="82" t="str">
        <f>G28</f>
        <v>難しさは変わっていない</v>
      </c>
      <c r="F35" s="82" t="str">
        <f>H28</f>
        <v>難しくない仕事になった</v>
      </c>
      <c r="G35" s="82" t="s">
        <v>323</v>
      </c>
      <c r="H35" s="82"/>
      <c r="I35" s="82"/>
      <c r="J35" s="82"/>
      <c r="K35" s="82"/>
    </row>
    <row r="36" spans="2:122" ht="22.5" customHeight="1" x14ac:dyDescent="0.15">
      <c r="C36" t="str">
        <f>C31 &amp; "(n=" &amp; E31 &amp; ")"</f>
        <v>男性・管理職/総合職(n=180)</v>
      </c>
      <c r="D36" s="83">
        <f t="shared" ref="D36:F38" si="1">F31</f>
        <v>4.4444444444444446</v>
      </c>
      <c r="E36" s="83">
        <f t="shared" si="1"/>
        <v>58.333333333333336</v>
      </c>
      <c r="F36" s="83">
        <f t="shared" si="1"/>
        <v>37.222222222222221</v>
      </c>
      <c r="G36" s="83">
        <f>SUM(D36:F36)</f>
        <v>100</v>
      </c>
      <c r="H36" s="83"/>
      <c r="I36" s="83"/>
      <c r="J36" s="83"/>
      <c r="K36" s="83"/>
    </row>
    <row r="37" spans="2:122" ht="22.5" customHeight="1" x14ac:dyDescent="0.15">
      <c r="C37" t="str">
        <f>C32 &amp; "(n=" &amp; E32 &amp; ")"</f>
        <v>女性・管理職/総合職(n=82)</v>
      </c>
      <c r="D37" s="83">
        <f t="shared" si="1"/>
        <v>3.6585365853658534</v>
      </c>
      <c r="E37" s="83">
        <f t="shared" si="1"/>
        <v>73.170731707317074</v>
      </c>
      <c r="F37" s="83">
        <f t="shared" si="1"/>
        <v>23.170731707317074</v>
      </c>
      <c r="G37" s="83">
        <f t="shared" ref="G37:G39" si="2">SUM(D37:F37)</f>
        <v>100</v>
      </c>
      <c r="H37" s="83"/>
      <c r="I37" s="83"/>
      <c r="J37" s="83"/>
      <c r="K37" s="83"/>
    </row>
    <row r="38" spans="2:122" ht="22.5" customHeight="1" x14ac:dyDescent="0.15">
      <c r="C38" t="str">
        <f>C33 &amp; "(n=" &amp; E33 &amp; ")"</f>
        <v>女性・一般職(n=138)</v>
      </c>
      <c r="D38" s="83">
        <f t="shared" si="1"/>
        <v>7.9710144927536222</v>
      </c>
      <c r="E38" s="83">
        <f t="shared" si="1"/>
        <v>72.463768115942031</v>
      </c>
      <c r="F38" s="83">
        <f t="shared" si="1"/>
        <v>19.565217391304348</v>
      </c>
      <c r="G38" s="83">
        <f t="shared" si="2"/>
        <v>100</v>
      </c>
      <c r="H38" s="83"/>
      <c r="I38" s="83"/>
      <c r="J38" s="83"/>
      <c r="K38" s="83"/>
    </row>
    <row r="39" spans="2:122" ht="22.5" customHeight="1" x14ac:dyDescent="0.15">
      <c r="C39" t="str">
        <f>B30 &amp; "(n=" &amp; E30 &amp; ")"</f>
        <v>全体(n=423)</v>
      </c>
      <c r="D39" s="83">
        <f>F30</f>
        <v>5.2009456264775409</v>
      </c>
      <c r="E39" s="83">
        <f t="shared" ref="E39:F39" si="3">G30</f>
        <v>67.139479905437355</v>
      </c>
      <c r="F39" s="83">
        <f t="shared" si="3"/>
        <v>27.659574468085108</v>
      </c>
      <c r="G39" s="83">
        <f t="shared" si="2"/>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12" priority="2" stopIfTrue="1" operator="equal">
      <formula>"."</formula>
    </cfRule>
  </conditionalFormatting>
  <conditionalFormatting sqref="M31:M32">
    <cfRule type="cellIs" dxfId="11"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27" zoomScaleNormal="100" workbookViewId="0">
      <selection activeCell="L35" sqref="L35"/>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hidden="1"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hidden="1"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230</v>
      </c>
      <c r="G28" s="23" t="s">
        <v>303</v>
      </c>
      <c r="H28" s="23" t="s">
        <v>304</v>
      </c>
      <c r="I28" s="24" t="s">
        <v>233</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4.9645390070921991</v>
      </c>
      <c r="G30" s="32">
        <v>40.189125295508276</v>
      </c>
      <c r="H30" s="32">
        <v>32.387706855791961</v>
      </c>
      <c r="I30" s="33">
        <v>22.458628841607563</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6.666666666666667</v>
      </c>
      <c r="G31" s="28">
        <v>39.444444444444443</v>
      </c>
      <c r="H31" s="28">
        <v>27.777777777777779</v>
      </c>
      <c r="I31" s="29">
        <v>26.111111111111114</v>
      </c>
      <c r="J31" s="8"/>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1.2195121951219512</v>
      </c>
      <c r="G32" s="28">
        <v>45.121951219512198</v>
      </c>
      <c r="H32" s="28">
        <v>32.926829268292686</v>
      </c>
      <c r="I32" s="29">
        <v>20.73170731707317</v>
      </c>
      <c r="J32" s="8"/>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5.0724637681159424</v>
      </c>
      <c r="G33" s="30">
        <v>40.579710144927539</v>
      </c>
      <c r="H33" s="30">
        <v>36.95652173913043</v>
      </c>
      <c r="I33" s="58">
        <v>17.391304347826086</v>
      </c>
      <c r="J33" s="8"/>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ht="22.5" customHeight="1" x14ac:dyDescent="0.15">
      <c r="J34" s="83"/>
    </row>
    <row r="35" spans="2:123" ht="22.5" customHeight="1" x14ac:dyDescent="0.15">
      <c r="D35" s="82" t="str">
        <f>F28</f>
        <v>大いに感じている</v>
      </c>
      <c r="E35" s="82" t="str">
        <f t="shared" ref="E35:G35" si="1">G28</f>
        <v>まあまあ感じている</v>
      </c>
      <c r="F35" s="82" t="str">
        <f t="shared" si="1"/>
        <v>少し感じている</v>
      </c>
      <c r="G35" s="82" t="str">
        <f t="shared" si="1"/>
        <v>感じていない</v>
      </c>
      <c r="H35" s="82" t="s">
        <v>323</v>
      </c>
      <c r="I35" s="82"/>
      <c r="J35" s="82"/>
      <c r="K35" s="82"/>
    </row>
    <row r="36" spans="2:123" ht="22.5" customHeight="1" x14ac:dyDescent="0.15">
      <c r="C36" t="str">
        <f>C31 &amp; "(n=" &amp; E31 &amp; ")"</f>
        <v>男性・管理職/総合職(n=180)</v>
      </c>
      <c r="D36" s="83">
        <f>F31</f>
        <v>6.666666666666667</v>
      </c>
      <c r="E36" s="83">
        <f t="shared" ref="E36:G38" si="2">G31</f>
        <v>39.444444444444443</v>
      </c>
      <c r="F36" s="83">
        <f t="shared" si="2"/>
        <v>27.777777777777779</v>
      </c>
      <c r="G36" s="83">
        <f t="shared" si="2"/>
        <v>26.111111111111114</v>
      </c>
      <c r="H36" s="83">
        <f>SUM(D36:G36)</f>
        <v>100</v>
      </c>
      <c r="I36" s="83"/>
      <c r="J36" s="83"/>
      <c r="K36" s="83"/>
    </row>
    <row r="37" spans="2:123" ht="22.5" customHeight="1" x14ac:dyDescent="0.15">
      <c r="C37" t="str">
        <f t="shared" ref="C37:C38" si="3">C32 &amp; "(n=" &amp; E32 &amp; ")"</f>
        <v>女性・管理職/総合職(n=82)</v>
      </c>
      <c r="D37" s="83">
        <f t="shared" ref="D37:D38" si="4">F32</f>
        <v>1.2195121951219512</v>
      </c>
      <c r="E37" s="83">
        <f t="shared" si="2"/>
        <v>45.121951219512198</v>
      </c>
      <c r="F37" s="83">
        <f t="shared" si="2"/>
        <v>32.926829268292686</v>
      </c>
      <c r="G37" s="83">
        <f t="shared" si="2"/>
        <v>20.73170731707317</v>
      </c>
      <c r="H37" s="83">
        <f t="shared" ref="H37:H39" si="5">SUM(D37:G37)</f>
        <v>100.00000000000001</v>
      </c>
      <c r="I37" s="83"/>
      <c r="J37" s="83"/>
      <c r="K37" s="83"/>
    </row>
    <row r="38" spans="2:123" ht="22.5" customHeight="1" x14ac:dyDescent="0.15">
      <c r="C38" t="str">
        <f t="shared" si="3"/>
        <v>女性・一般職(n=138)</v>
      </c>
      <c r="D38" s="83">
        <f t="shared" si="4"/>
        <v>5.0724637681159424</v>
      </c>
      <c r="E38" s="83">
        <f t="shared" si="2"/>
        <v>40.579710144927539</v>
      </c>
      <c r="F38" s="83">
        <f t="shared" si="2"/>
        <v>36.95652173913043</v>
      </c>
      <c r="G38" s="83">
        <f t="shared" si="2"/>
        <v>17.391304347826086</v>
      </c>
      <c r="H38" s="83">
        <f t="shared" si="5"/>
        <v>100</v>
      </c>
      <c r="I38" s="83"/>
      <c r="J38" s="83"/>
      <c r="K38" s="83"/>
    </row>
    <row r="39" spans="2:123" ht="22.5" customHeight="1" x14ac:dyDescent="0.15">
      <c r="C39" t="str">
        <f>B30 &amp; "(n=" &amp; E30 &amp; ")"</f>
        <v>全体(n=423)</v>
      </c>
      <c r="D39" s="83">
        <f>F30</f>
        <v>4.9645390070921991</v>
      </c>
      <c r="E39" s="83">
        <f t="shared" ref="E39:G39" si="6">G30</f>
        <v>40.189125295508276</v>
      </c>
      <c r="F39" s="83">
        <f t="shared" si="6"/>
        <v>32.387706855791961</v>
      </c>
      <c r="G39" s="83">
        <f t="shared" si="6"/>
        <v>22.458628841607563</v>
      </c>
      <c r="H39" s="83">
        <f t="shared" si="5"/>
        <v>100</v>
      </c>
      <c r="I39" s="83"/>
      <c r="J39" s="83"/>
      <c r="K39" s="83"/>
    </row>
    <row r="40" spans="2:123" ht="22.5" customHeight="1" x14ac:dyDescent="0.15"/>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10" priority="2" stopIfTrue="1" operator="equal">
      <formula>"."</formula>
    </cfRule>
  </conditionalFormatting>
  <conditionalFormatting sqref="N31:N32">
    <cfRule type="cellIs" dxfId="9"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AC39"/>
  <sheetViews>
    <sheetView topLeftCell="A32" zoomScaleNormal="100" workbookViewId="0">
      <selection activeCell="N41" sqref="N41"/>
    </sheetView>
  </sheetViews>
  <sheetFormatPr defaultColWidth="5.25" defaultRowHeight="13.5" x14ac:dyDescent="0.15"/>
  <cols>
    <col min="1" max="2" width="7" customWidth="1"/>
    <col min="3" max="3" width="25.625" customWidth="1"/>
    <col min="4" max="4" width="4.625" customWidth="1"/>
    <col min="5" max="5" width="5.375" customWidth="1"/>
    <col min="6" max="15" width="6.75" customWidth="1"/>
    <col min="16" max="17" width="5.25" customWidth="1"/>
    <col min="18" max="18" width="3.375" customWidth="1"/>
    <col min="19" max="19" width="7" customWidth="1"/>
    <col min="20" max="20" width="25.625" customWidth="1"/>
    <col min="21" max="29" width="6.125" customWidth="1"/>
  </cols>
  <sheetData>
    <row r="1" spans="2:19" s="1" customFormat="1" ht="21.75" customHeight="1" x14ac:dyDescent="0.15">
      <c r="B1" s="15"/>
      <c r="C1" s="16"/>
      <c r="D1" s="2"/>
      <c r="E1" s="13"/>
      <c r="F1" s="4"/>
      <c r="G1" s="4"/>
      <c r="H1" s="4"/>
      <c r="I1" s="4"/>
      <c r="J1" s="4"/>
      <c r="K1" s="4"/>
      <c r="L1" s="4"/>
      <c r="M1" s="4"/>
      <c r="N1" s="4"/>
      <c r="O1" s="4"/>
    </row>
    <row r="2" spans="2:19" s="1" customFormat="1" ht="15" customHeight="1" x14ac:dyDescent="0.15">
      <c r="B2" s="15"/>
      <c r="C2" s="16"/>
      <c r="D2" s="2"/>
      <c r="E2" s="13"/>
      <c r="F2" s="4"/>
      <c r="G2" s="4"/>
      <c r="H2" s="4"/>
      <c r="I2" s="4"/>
      <c r="J2" s="4"/>
      <c r="K2" s="4"/>
      <c r="L2" s="4"/>
      <c r="M2" s="4"/>
      <c r="N2" s="4"/>
      <c r="O2" s="4"/>
    </row>
    <row r="3" spans="2:19" s="1" customFormat="1" ht="15" customHeight="1" x14ac:dyDescent="0.15">
      <c r="B3" s="15"/>
      <c r="C3" s="16"/>
      <c r="D3" s="2"/>
      <c r="E3" s="13"/>
      <c r="F3" s="4"/>
      <c r="G3" s="4"/>
      <c r="H3" s="4"/>
      <c r="I3" s="4"/>
      <c r="J3" s="4"/>
      <c r="K3" s="4"/>
      <c r="L3" s="4"/>
      <c r="M3" s="4"/>
      <c r="N3" s="4"/>
      <c r="O3" s="4"/>
    </row>
    <row r="4" spans="2:19" s="1" customFormat="1" ht="15" customHeight="1" x14ac:dyDescent="0.15">
      <c r="B4" s="15"/>
      <c r="C4" s="16"/>
      <c r="D4" s="2"/>
      <c r="E4" s="13"/>
      <c r="F4" s="4"/>
      <c r="G4" s="4"/>
      <c r="H4" s="4"/>
      <c r="I4" s="4"/>
      <c r="J4" s="4"/>
      <c r="K4" s="4"/>
      <c r="L4" s="4"/>
      <c r="M4" s="4"/>
      <c r="N4" s="4"/>
      <c r="O4" s="4"/>
    </row>
    <row r="5" spans="2:19" s="1" customFormat="1" ht="15" customHeight="1" x14ac:dyDescent="0.15">
      <c r="B5" s="15"/>
      <c r="C5" s="16"/>
      <c r="D5" s="2"/>
      <c r="E5" s="13"/>
      <c r="F5" s="4"/>
      <c r="G5" s="4"/>
      <c r="H5" s="4"/>
      <c r="I5" s="4"/>
      <c r="J5" s="4"/>
      <c r="K5" s="4"/>
      <c r="L5" s="4"/>
      <c r="M5" s="4"/>
      <c r="N5" s="4"/>
      <c r="O5" s="4"/>
    </row>
    <row r="6" spans="2:19" s="1" customFormat="1" ht="15" customHeight="1" x14ac:dyDescent="0.15">
      <c r="B6" s="15"/>
      <c r="C6" s="16"/>
      <c r="D6" s="2"/>
      <c r="E6" s="13"/>
      <c r="F6" s="4"/>
      <c r="G6" s="4"/>
      <c r="H6" s="4"/>
      <c r="I6" s="4"/>
      <c r="J6" s="4"/>
      <c r="K6" s="4"/>
      <c r="L6" s="4"/>
      <c r="M6" s="4"/>
      <c r="N6" s="4"/>
      <c r="O6" s="4"/>
    </row>
    <row r="7" spans="2:19" s="1" customFormat="1" ht="15" customHeight="1" x14ac:dyDescent="0.15">
      <c r="B7" s="15"/>
      <c r="C7" s="16"/>
      <c r="D7" s="2"/>
      <c r="E7" s="13"/>
      <c r="F7" s="4"/>
      <c r="G7" s="4"/>
      <c r="H7" s="4"/>
      <c r="I7" s="4"/>
      <c r="J7" s="4"/>
      <c r="K7" s="4"/>
      <c r="L7" s="4"/>
      <c r="M7" s="4"/>
      <c r="N7" s="4"/>
      <c r="O7" s="4"/>
    </row>
    <row r="8" spans="2:19" s="1" customFormat="1" ht="15" customHeight="1" x14ac:dyDescent="0.15">
      <c r="B8" s="15"/>
      <c r="C8" s="16"/>
      <c r="D8" s="2"/>
      <c r="E8" s="13"/>
      <c r="F8" s="4"/>
      <c r="G8" s="4"/>
      <c r="H8" s="4"/>
      <c r="I8" s="4"/>
      <c r="J8" s="4"/>
      <c r="K8" s="4"/>
      <c r="L8" s="4"/>
      <c r="M8" s="4"/>
      <c r="N8" s="4"/>
      <c r="O8" s="4"/>
    </row>
    <row r="9" spans="2:19" s="1" customFormat="1" ht="15" customHeight="1" x14ac:dyDescent="0.15">
      <c r="B9" s="15"/>
      <c r="C9" s="16"/>
      <c r="D9" s="2"/>
      <c r="E9" s="13"/>
      <c r="F9" s="4"/>
      <c r="G9" s="4"/>
      <c r="H9" s="4"/>
      <c r="I9" s="4"/>
      <c r="J9" s="4"/>
      <c r="K9" s="4"/>
      <c r="L9" s="4"/>
      <c r="M9" s="4"/>
      <c r="N9" s="4"/>
      <c r="O9" s="4"/>
      <c r="R9" s="4"/>
      <c r="S9" s="4"/>
    </row>
    <row r="10" spans="2:19" s="1" customFormat="1" ht="15" customHeight="1" x14ac:dyDescent="0.15">
      <c r="B10" s="15"/>
      <c r="C10" s="16"/>
      <c r="D10" s="2"/>
      <c r="E10" s="13"/>
      <c r="F10" s="4"/>
      <c r="G10" s="4"/>
      <c r="H10" s="4"/>
      <c r="I10" s="4"/>
      <c r="J10" s="4"/>
      <c r="K10" s="4"/>
      <c r="L10" s="4"/>
      <c r="M10" s="4"/>
      <c r="N10" s="4"/>
      <c r="O10" s="4"/>
      <c r="R10" s="3"/>
      <c r="S10" s="3"/>
    </row>
    <row r="11" spans="2:19" s="1" customFormat="1" ht="15" customHeight="1" x14ac:dyDescent="0.15">
      <c r="B11" s="15"/>
      <c r="C11" s="16"/>
      <c r="D11" s="2"/>
      <c r="E11" s="13"/>
      <c r="F11" s="4"/>
      <c r="G11" s="4"/>
      <c r="H11" s="4"/>
      <c r="I11" s="4"/>
      <c r="J11" s="4"/>
      <c r="K11" s="4"/>
      <c r="L11" s="4"/>
      <c r="M11" s="4"/>
      <c r="N11" s="4"/>
      <c r="O11" s="4"/>
      <c r="R11" s="6"/>
    </row>
    <row r="12" spans="2:19" s="1" customFormat="1" ht="15" hidden="1" customHeight="1" x14ac:dyDescent="0.15">
      <c r="B12" s="15"/>
      <c r="C12" s="16"/>
      <c r="D12" s="2"/>
      <c r="E12" s="13"/>
      <c r="F12" s="4"/>
      <c r="G12" s="4"/>
      <c r="H12" s="4"/>
      <c r="I12" s="4"/>
      <c r="J12" s="4"/>
      <c r="K12" s="4"/>
      <c r="L12" s="4"/>
      <c r="M12" s="4"/>
      <c r="N12" s="4"/>
      <c r="O12" s="4"/>
      <c r="R12" s="6"/>
    </row>
    <row r="13" spans="2:19" s="1" customFormat="1" ht="15" hidden="1" customHeight="1" x14ac:dyDescent="0.15">
      <c r="B13" s="15"/>
      <c r="C13" s="16"/>
      <c r="D13" s="2"/>
      <c r="E13" s="13"/>
      <c r="F13" s="4"/>
      <c r="G13" s="4"/>
      <c r="H13" s="4"/>
      <c r="I13" s="4"/>
      <c r="J13" s="4"/>
      <c r="K13" s="4"/>
      <c r="L13" s="4"/>
      <c r="M13" s="4"/>
      <c r="N13" s="4"/>
      <c r="O13" s="4"/>
      <c r="R13" s="6"/>
    </row>
    <row r="14" spans="2:19" s="1" customFormat="1" ht="15" customHeight="1" x14ac:dyDescent="0.15">
      <c r="B14" s="15"/>
      <c r="C14" s="16"/>
      <c r="D14" s="2"/>
      <c r="E14" s="13"/>
      <c r="F14" s="4"/>
      <c r="G14" s="4"/>
      <c r="H14" s="4"/>
      <c r="I14" s="4"/>
      <c r="J14" s="4"/>
      <c r="K14" s="4"/>
      <c r="L14" s="4"/>
      <c r="M14" s="4"/>
      <c r="N14" s="4"/>
      <c r="O14" s="4"/>
    </row>
    <row r="15" spans="2:19" s="1" customFormat="1" ht="15" customHeight="1" x14ac:dyDescent="0.15">
      <c r="B15" s="15"/>
      <c r="C15" s="16"/>
      <c r="D15" s="2"/>
      <c r="E15" s="13"/>
      <c r="F15" s="4"/>
      <c r="G15" s="4"/>
      <c r="H15" s="4"/>
      <c r="I15" s="4"/>
      <c r="J15" s="4"/>
      <c r="K15" s="4"/>
      <c r="L15" s="4"/>
      <c r="M15" s="4"/>
      <c r="N15" s="4"/>
      <c r="O15" s="4"/>
    </row>
    <row r="16" spans="2:19" s="1" customFormat="1" ht="15" customHeight="1" x14ac:dyDescent="0.15">
      <c r="B16" s="15"/>
      <c r="C16" s="16"/>
      <c r="D16" s="2"/>
      <c r="E16" s="13"/>
      <c r="F16" s="4"/>
      <c r="G16" s="4"/>
      <c r="H16" s="4"/>
      <c r="I16" s="4"/>
      <c r="J16" s="4"/>
      <c r="K16" s="4"/>
      <c r="L16" s="4"/>
      <c r="M16" s="4"/>
      <c r="N16" s="4"/>
      <c r="O16" s="4"/>
    </row>
    <row r="17" spans="2:19" s="1" customFormat="1" ht="15" customHeight="1" x14ac:dyDescent="0.15">
      <c r="B17" s="15"/>
      <c r="C17" s="16"/>
      <c r="D17" s="2"/>
      <c r="E17" s="13"/>
      <c r="F17" s="4"/>
      <c r="G17" s="4"/>
      <c r="H17" s="4"/>
      <c r="I17" s="4"/>
      <c r="J17" s="4"/>
      <c r="K17" s="4"/>
      <c r="L17" s="4"/>
      <c r="M17" s="4"/>
      <c r="N17" s="4"/>
      <c r="O17" s="4"/>
    </row>
    <row r="18" spans="2:19" s="1" customFormat="1" ht="15" customHeight="1" x14ac:dyDescent="0.15">
      <c r="B18" s="15"/>
      <c r="C18" s="16"/>
      <c r="D18" s="2"/>
      <c r="E18" s="13"/>
      <c r="F18" s="4"/>
      <c r="G18" s="4"/>
      <c r="H18" s="4"/>
      <c r="I18" s="4"/>
      <c r="J18" s="4"/>
      <c r="K18" s="4"/>
      <c r="L18" s="4"/>
      <c r="M18" s="4"/>
      <c r="N18" s="4"/>
      <c r="O18" s="4"/>
    </row>
    <row r="19" spans="2:19" s="1" customFormat="1" ht="15" customHeight="1" x14ac:dyDescent="0.15">
      <c r="B19" s="15"/>
      <c r="C19" s="16"/>
      <c r="D19" s="2"/>
      <c r="E19" s="13"/>
      <c r="F19" s="4"/>
      <c r="G19" s="4"/>
      <c r="H19" s="4"/>
      <c r="I19" s="4"/>
      <c r="J19" s="4"/>
      <c r="K19" s="4"/>
      <c r="L19" s="4"/>
      <c r="M19" s="4"/>
      <c r="N19" s="4"/>
      <c r="O19" s="4"/>
    </row>
    <row r="20" spans="2:19" s="1" customFormat="1" ht="15" customHeight="1" x14ac:dyDescent="0.15">
      <c r="B20" s="15"/>
      <c r="C20" s="16"/>
      <c r="D20" s="2"/>
      <c r="E20" s="13"/>
      <c r="F20" s="4"/>
      <c r="G20" s="4"/>
      <c r="H20" s="4"/>
      <c r="I20" s="4"/>
      <c r="J20" s="4"/>
      <c r="K20" s="4"/>
      <c r="L20" s="4"/>
      <c r="M20" s="4"/>
      <c r="N20" s="4"/>
      <c r="O20" s="4"/>
    </row>
    <row r="21" spans="2:19" s="1" customFormat="1" ht="15" customHeight="1" x14ac:dyDescent="0.15">
      <c r="B21" s="15"/>
      <c r="C21" s="16"/>
      <c r="D21" s="2"/>
      <c r="E21" s="13"/>
      <c r="F21" s="4"/>
      <c r="G21" s="4"/>
      <c r="H21" s="4"/>
      <c r="I21" s="4"/>
      <c r="J21" s="4"/>
      <c r="K21" s="4"/>
      <c r="L21" s="4"/>
      <c r="M21" s="4"/>
      <c r="N21" s="4"/>
      <c r="O21" s="4"/>
    </row>
    <row r="22" spans="2:19" s="1" customFormat="1" ht="15" customHeight="1" x14ac:dyDescent="0.15">
      <c r="B22" s="15"/>
      <c r="C22" s="16"/>
      <c r="D22" s="2"/>
      <c r="E22" s="13"/>
      <c r="F22" s="4"/>
      <c r="G22" s="4"/>
      <c r="H22" s="4"/>
      <c r="I22" s="4"/>
      <c r="J22" s="4"/>
      <c r="K22" s="4"/>
      <c r="L22" s="4"/>
      <c r="M22" s="4"/>
      <c r="N22" s="4"/>
      <c r="O22" s="4"/>
    </row>
    <row r="23" spans="2:19" s="1" customFormat="1" ht="15" customHeight="1" x14ac:dyDescent="0.15">
      <c r="B23" s="15"/>
      <c r="C23" s="16"/>
      <c r="D23" s="2"/>
      <c r="E23" s="13"/>
      <c r="F23" s="4"/>
      <c r="G23" s="4"/>
      <c r="H23" s="4"/>
      <c r="I23" s="4"/>
      <c r="J23" s="4"/>
      <c r="K23" s="4"/>
      <c r="L23" s="4"/>
      <c r="M23" s="4"/>
      <c r="N23" s="4"/>
      <c r="O23" s="4"/>
    </row>
    <row r="24" spans="2:19" s="1" customFormat="1" ht="15" customHeight="1" x14ac:dyDescent="0.15">
      <c r="B24" s="15"/>
      <c r="C24" s="16"/>
      <c r="D24" s="2"/>
      <c r="E24" s="13"/>
      <c r="F24" s="4"/>
      <c r="G24" s="4"/>
      <c r="H24" s="4"/>
      <c r="I24" s="4"/>
      <c r="J24" s="4"/>
      <c r="K24" s="4"/>
      <c r="L24" s="4"/>
      <c r="M24" s="4"/>
      <c r="N24" s="4"/>
      <c r="O24" s="4"/>
    </row>
    <row r="25" spans="2:19" s="1" customFormat="1" ht="15" customHeight="1" x14ac:dyDescent="0.15">
      <c r="B25" s="15"/>
      <c r="C25" s="16"/>
      <c r="D25" s="2"/>
      <c r="E25" s="13"/>
      <c r="F25" s="4"/>
      <c r="G25" s="4"/>
      <c r="H25" s="4"/>
      <c r="I25" s="4"/>
      <c r="J25" s="4"/>
      <c r="K25" s="4"/>
      <c r="L25" s="4"/>
      <c r="M25" s="4"/>
      <c r="N25" s="4"/>
      <c r="O25" s="4"/>
    </row>
    <row r="26" spans="2:19" s="1" customFormat="1" ht="15" customHeight="1" x14ac:dyDescent="0.15">
      <c r="B26" s="15"/>
      <c r="C26" s="16"/>
      <c r="D26" s="2"/>
      <c r="E26" s="13"/>
      <c r="F26" s="4"/>
      <c r="G26" s="4"/>
      <c r="H26" s="4"/>
      <c r="I26" s="4"/>
      <c r="J26" s="4"/>
      <c r="K26" s="4"/>
      <c r="L26" s="4"/>
      <c r="M26" s="4"/>
      <c r="N26" s="4"/>
      <c r="O26" s="4"/>
    </row>
    <row r="27" spans="2:19" s="1" customFormat="1" ht="15" customHeight="1" x14ac:dyDescent="0.15">
      <c r="B27" s="20"/>
      <c r="C27" s="20"/>
      <c r="D27" s="47"/>
      <c r="E27" s="34"/>
      <c r="F27" s="10"/>
      <c r="G27" s="10"/>
      <c r="H27" s="10"/>
      <c r="I27" s="10"/>
      <c r="J27" s="10"/>
      <c r="K27" s="10"/>
      <c r="L27" s="10"/>
      <c r="M27" s="10"/>
      <c r="N27" s="10"/>
      <c r="O27" s="10"/>
    </row>
    <row r="28" spans="2:19" s="4" customFormat="1" ht="129.94999999999999" customHeight="1" x14ac:dyDescent="0.15">
      <c r="B28" s="20"/>
      <c r="C28" s="20"/>
      <c r="D28" s="47"/>
      <c r="E28" s="21"/>
      <c r="F28" s="22" t="s">
        <v>305</v>
      </c>
      <c r="G28" s="23" t="s">
        <v>306</v>
      </c>
      <c r="H28" s="23" t="s">
        <v>307</v>
      </c>
      <c r="I28" s="23" t="s">
        <v>308</v>
      </c>
      <c r="J28" s="23" t="s">
        <v>309</v>
      </c>
      <c r="K28" s="23" t="s">
        <v>114</v>
      </c>
      <c r="L28" s="23" t="s">
        <v>310</v>
      </c>
      <c r="M28" s="23" t="s">
        <v>22</v>
      </c>
      <c r="N28" s="23" t="s">
        <v>311</v>
      </c>
      <c r="O28" s="24" t="s">
        <v>312</v>
      </c>
      <c r="P28" s="17"/>
      <c r="Q28" s="17"/>
      <c r="R28" s="1"/>
      <c r="S28" s="1"/>
    </row>
    <row r="29" spans="2:19" s="3" customFormat="1" ht="20.100000000000001" customHeight="1" x14ac:dyDescent="0.15">
      <c r="B29" s="20"/>
      <c r="C29" s="20"/>
      <c r="D29" s="47"/>
      <c r="E29" s="11" t="s">
        <v>0</v>
      </c>
      <c r="F29" s="25"/>
      <c r="G29" s="26"/>
      <c r="H29" s="26"/>
      <c r="I29" s="26"/>
      <c r="J29" s="26"/>
      <c r="K29" s="26"/>
      <c r="L29" s="26"/>
      <c r="M29" s="26"/>
      <c r="N29" s="26"/>
      <c r="O29" s="27"/>
      <c r="R29" s="1"/>
      <c r="S29" s="1"/>
    </row>
    <row r="30" spans="2:19" s="1" customFormat="1" ht="22.5" customHeight="1" x14ac:dyDescent="0.15">
      <c r="B30" s="125" t="s">
        <v>10</v>
      </c>
      <c r="C30" s="126"/>
      <c r="D30" s="126"/>
      <c r="E30" s="38">
        <v>423</v>
      </c>
      <c r="F30" s="35">
        <v>11.347517730496454</v>
      </c>
      <c r="G30" s="32">
        <v>11.82033096926714</v>
      </c>
      <c r="H30" s="32">
        <v>9.2198581560283674</v>
      </c>
      <c r="I30" s="32">
        <v>8.7470449172576838</v>
      </c>
      <c r="J30" s="32">
        <v>29.314420803782504</v>
      </c>
      <c r="K30" s="32">
        <v>5.4373522458628845</v>
      </c>
      <c r="L30" s="32">
        <v>1.8912529550827424</v>
      </c>
      <c r="M30" s="32">
        <v>1.1820330969267139</v>
      </c>
      <c r="N30" s="32">
        <v>0</v>
      </c>
      <c r="O30" s="33">
        <v>50.118203309692667</v>
      </c>
      <c r="P30" s="16"/>
      <c r="Q30" s="16"/>
    </row>
    <row r="31" spans="2:19" s="1" customFormat="1" ht="22.5" customHeight="1" x14ac:dyDescent="0.15">
      <c r="B31" s="127" t="s">
        <v>11</v>
      </c>
      <c r="C31" s="43" t="s">
        <v>12</v>
      </c>
      <c r="D31" s="44"/>
      <c r="E31" s="39">
        <v>180</v>
      </c>
      <c r="F31" s="36">
        <v>13.333333333333334</v>
      </c>
      <c r="G31" s="28">
        <v>10.555555555555555</v>
      </c>
      <c r="H31" s="28">
        <v>12.777777777777777</v>
      </c>
      <c r="I31" s="28">
        <v>10</v>
      </c>
      <c r="J31" s="28">
        <v>32.777777777777779</v>
      </c>
      <c r="K31" s="28">
        <v>5</v>
      </c>
      <c r="L31" s="28">
        <v>2.7777777777777777</v>
      </c>
      <c r="M31" s="28">
        <v>1.1111111111111112</v>
      </c>
      <c r="N31" s="28">
        <v>0</v>
      </c>
      <c r="O31" s="29">
        <v>46.666666666666664</v>
      </c>
      <c r="P31" s="16"/>
      <c r="Q31" s="16"/>
    </row>
    <row r="32" spans="2:19" s="1" customFormat="1" ht="22.5" customHeight="1" x14ac:dyDescent="0.15">
      <c r="B32" s="128"/>
      <c r="C32" s="41" t="s">
        <v>13</v>
      </c>
      <c r="D32" s="45"/>
      <c r="E32" s="39">
        <v>82</v>
      </c>
      <c r="F32" s="36">
        <v>12.195121951219512</v>
      </c>
      <c r="G32" s="28">
        <v>14.634146341463413</v>
      </c>
      <c r="H32" s="28">
        <v>10.975609756097562</v>
      </c>
      <c r="I32" s="28">
        <v>8.536585365853659</v>
      </c>
      <c r="J32" s="28">
        <v>29.268292682926827</v>
      </c>
      <c r="K32" s="28">
        <v>7.3170731707317067</v>
      </c>
      <c r="L32" s="28">
        <v>1.2195121951219512</v>
      </c>
      <c r="M32" s="28">
        <v>2.4390243902439024</v>
      </c>
      <c r="N32" s="28">
        <v>0</v>
      </c>
      <c r="O32" s="62">
        <v>43.902439024390247</v>
      </c>
      <c r="P32" s="16"/>
      <c r="Q32" s="16"/>
    </row>
    <row r="33" spans="2:29" s="1" customFormat="1" ht="22.5" customHeight="1" x14ac:dyDescent="0.15">
      <c r="B33" s="129"/>
      <c r="C33" s="42" t="s">
        <v>14</v>
      </c>
      <c r="D33" s="46"/>
      <c r="E33" s="40">
        <v>138</v>
      </c>
      <c r="F33" s="37">
        <v>9.4202898550724647</v>
      </c>
      <c r="G33" s="30">
        <v>12.318840579710146</v>
      </c>
      <c r="H33" s="30">
        <v>5.0724637681159424</v>
      </c>
      <c r="I33" s="30">
        <v>7.9710144927536222</v>
      </c>
      <c r="J33" s="30">
        <v>28.260869565217391</v>
      </c>
      <c r="K33" s="30">
        <v>5.7971014492753623</v>
      </c>
      <c r="L33" s="30">
        <v>1.4492753623188406</v>
      </c>
      <c r="M33" s="30">
        <v>0.72463768115942029</v>
      </c>
      <c r="N33" s="30">
        <v>0</v>
      </c>
      <c r="O33" s="31">
        <v>53.623188405797109</v>
      </c>
    </row>
    <row r="34" spans="2:29" x14ac:dyDescent="0.15">
      <c r="F34" s="83">
        <f>F31-F32</f>
        <v>1.1382113821138216</v>
      </c>
      <c r="G34" s="83">
        <f t="shared" ref="G34:O34" si="0">G31-G32</f>
        <v>-4.0785907859078581</v>
      </c>
      <c r="H34" s="83">
        <f t="shared" si="0"/>
        <v>1.8021680216802149</v>
      </c>
      <c r="I34" s="83">
        <f t="shared" si="0"/>
        <v>1.463414634146341</v>
      </c>
      <c r="J34" s="83">
        <f t="shared" si="0"/>
        <v>3.5094850948509517</v>
      </c>
      <c r="K34" s="83">
        <f t="shared" si="0"/>
        <v>-2.3170731707317067</v>
      </c>
      <c r="L34" s="83">
        <f t="shared" si="0"/>
        <v>1.5582655826558265</v>
      </c>
      <c r="M34" s="83">
        <f t="shared" si="0"/>
        <v>-1.3279132791327912</v>
      </c>
      <c r="N34" s="83">
        <f t="shared" si="0"/>
        <v>0</v>
      </c>
      <c r="O34" s="83">
        <f t="shared" si="0"/>
        <v>2.7642276422764169</v>
      </c>
    </row>
    <row r="35" spans="2:29" ht="109.5" x14ac:dyDescent="0.15">
      <c r="D35" s="82" t="str">
        <f>F28</f>
        <v>スキルを磨くための学習</v>
      </c>
      <c r="E35" s="82" t="str">
        <f t="shared" ref="E35:K35" si="1">G28</f>
        <v>資格の取得</v>
      </c>
      <c r="F35" s="82" t="str">
        <f t="shared" si="1"/>
        <v>社内・社外のネットワークの形成</v>
      </c>
      <c r="G35" s="82" t="str">
        <f t="shared" si="1"/>
        <v>転職サイトへの登録等転職準備</v>
      </c>
      <c r="H35" s="82" t="str">
        <f t="shared" si="1"/>
        <v>健康な体を維持するための運動等</v>
      </c>
      <c r="I35" s="82" t="str">
        <f t="shared" si="1"/>
        <v>副業</v>
      </c>
      <c r="J35" s="82" t="str">
        <f t="shared" si="1"/>
        <v>起業・開業の準備</v>
      </c>
      <c r="K35" s="82" t="str">
        <f t="shared" si="1"/>
        <v>その他</v>
      </c>
      <c r="L35" s="82" t="str">
        <f t="shared" ref="L35" si="2">N28</f>
        <v>していない</v>
      </c>
      <c r="M35" s="82" t="str">
        <f t="shared" ref="M35" si="3">O28</f>
        <v>していなかった</v>
      </c>
      <c r="N35" s="82"/>
      <c r="T35" s="84"/>
      <c r="U35" s="85" t="s">
        <v>305</v>
      </c>
      <c r="V35" s="85" t="s">
        <v>306</v>
      </c>
      <c r="W35" s="85" t="s">
        <v>307</v>
      </c>
      <c r="X35" s="85" t="s">
        <v>308</v>
      </c>
      <c r="Y35" s="85" t="s">
        <v>309</v>
      </c>
      <c r="Z35" s="85" t="s">
        <v>114</v>
      </c>
      <c r="AA35" s="85" t="s">
        <v>310</v>
      </c>
      <c r="AB35" s="85" t="s">
        <v>22</v>
      </c>
      <c r="AC35" s="85" t="s">
        <v>312</v>
      </c>
    </row>
    <row r="36" spans="2:29" ht="18" customHeight="1" x14ac:dyDescent="0.15">
      <c r="C36" t="str">
        <f>C31 &amp; "(n=" &amp; E31 &amp; ")"</f>
        <v>男性・管理職/総合職(n=180)</v>
      </c>
      <c r="D36" s="83">
        <f>F31</f>
        <v>13.333333333333334</v>
      </c>
      <c r="E36" s="83">
        <f t="shared" ref="E36:K38" si="4">G31</f>
        <v>10.555555555555555</v>
      </c>
      <c r="F36" s="83">
        <f t="shared" si="4"/>
        <v>12.777777777777777</v>
      </c>
      <c r="G36" s="83">
        <f t="shared" si="4"/>
        <v>10</v>
      </c>
      <c r="H36" s="83">
        <f t="shared" si="4"/>
        <v>32.777777777777779</v>
      </c>
      <c r="I36" s="83">
        <f t="shared" si="4"/>
        <v>5</v>
      </c>
      <c r="J36" s="83">
        <f t="shared" si="4"/>
        <v>2.7777777777777777</v>
      </c>
      <c r="K36" s="83">
        <f t="shared" si="4"/>
        <v>1.1111111111111112</v>
      </c>
      <c r="L36" s="83">
        <f t="shared" ref="L36:L38" si="5">N31</f>
        <v>0</v>
      </c>
      <c r="M36" s="83">
        <f t="shared" ref="M36:M38" si="6">O31</f>
        <v>46.666666666666664</v>
      </c>
      <c r="N36" s="83"/>
      <c r="T36" s="84" t="s">
        <v>345</v>
      </c>
      <c r="U36" s="86">
        <v>13.333333333333334</v>
      </c>
      <c r="V36" s="86">
        <v>10.555555555555555</v>
      </c>
      <c r="W36" s="86">
        <v>12.777777777777777</v>
      </c>
      <c r="X36" s="86">
        <v>10</v>
      </c>
      <c r="Y36" s="86">
        <v>32.777777777777779</v>
      </c>
      <c r="Z36" s="86">
        <v>5</v>
      </c>
      <c r="AA36" s="86">
        <v>2.7777777777777777</v>
      </c>
      <c r="AB36" s="86">
        <v>1.1111111111111112</v>
      </c>
      <c r="AC36" s="86">
        <v>46.666666666666664</v>
      </c>
    </row>
    <row r="37" spans="2:29" ht="18" customHeight="1" x14ac:dyDescent="0.15">
      <c r="C37" t="str">
        <f t="shared" ref="C37:C38" si="7">C32 &amp; "(n=" &amp; E32 &amp; ")"</f>
        <v>女性・管理職/総合職(n=82)</v>
      </c>
      <c r="D37" s="83">
        <f t="shared" ref="D37:D38" si="8">F32</f>
        <v>12.195121951219512</v>
      </c>
      <c r="E37" s="83">
        <f t="shared" si="4"/>
        <v>14.634146341463413</v>
      </c>
      <c r="F37" s="83">
        <f t="shared" si="4"/>
        <v>10.975609756097562</v>
      </c>
      <c r="G37" s="83">
        <f t="shared" si="4"/>
        <v>8.536585365853659</v>
      </c>
      <c r="H37" s="83">
        <f t="shared" si="4"/>
        <v>29.268292682926827</v>
      </c>
      <c r="I37" s="83">
        <f t="shared" si="4"/>
        <v>7.3170731707317067</v>
      </c>
      <c r="J37" s="83">
        <f t="shared" si="4"/>
        <v>1.2195121951219512</v>
      </c>
      <c r="K37" s="83">
        <f t="shared" si="4"/>
        <v>2.4390243902439024</v>
      </c>
      <c r="L37" s="83">
        <f t="shared" si="5"/>
        <v>0</v>
      </c>
      <c r="M37" s="83">
        <f t="shared" si="6"/>
        <v>43.902439024390247</v>
      </c>
      <c r="N37" s="83"/>
      <c r="T37" s="84" t="s">
        <v>346</v>
      </c>
      <c r="U37" s="86">
        <v>12.195121951219512</v>
      </c>
      <c r="V37" s="86">
        <v>14.634146341463413</v>
      </c>
      <c r="W37" s="86">
        <v>10.975609756097562</v>
      </c>
      <c r="X37" s="86">
        <v>8.536585365853659</v>
      </c>
      <c r="Y37" s="86">
        <v>29.268292682926827</v>
      </c>
      <c r="Z37" s="86">
        <v>7.3170731707317067</v>
      </c>
      <c r="AA37" s="86">
        <v>1.2195121951219512</v>
      </c>
      <c r="AB37" s="86">
        <v>2.4390243902439024</v>
      </c>
      <c r="AC37" s="86">
        <v>43.902439024390247</v>
      </c>
    </row>
    <row r="38" spans="2:29" ht="18" customHeight="1" x14ac:dyDescent="0.15">
      <c r="C38" t="str">
        <f t="shared" si="7"/>
        <v>女性・一般職(n=138)</v>
      </c>
      <c r="D38" s="83">
        <f t="shared" si="8"/>
        <v>9.4202898550724647</v>
      </c>
      <c r="E38" s="83">
        <f t="shared" si="4"/>
        <v>12.318840579710146</v>
      </c>
      <c r="F38" s="83">
        <f t="shared" si="4"/>
        <v>5.0724637681159424</v>
      </c>
      <c r="G38" s="83">
        <f t="shared" si="4"/>
        <v>7.9710144927536222</v>
      </c>
      <c r="H38" s="83">
        <f t="shared" si="4"/>
        <v>28.260869565217391</v>
      </c>
      <c r="I38" s="83">
        <f t="shared" si="4"/>
        <v>5.7971014492753623</v>
      </c>
      <c r="J38" s="83">
        <f t="shared" si="4"/>
        <v>1.4492753623188406</v>
      </c>
      <c r="K38" s="83">
        <f t="shared" si="4"/>
        <v>0.72463768115942029</v>
      </c>
      <c r="L38" s="83">
        <f t="shared" si="5"/>
        <v>0</v>
      </c>
      <c r="M38" s="83">
        <f t="shared" si="6"/>
        <v>53.623188405797109</v>
      </c>
      <c r="N38" s="83"/>
      <c r="T38" s="84" t="s">
        <v>347</v>
      </c>
      <c r="U38" s="86">
        <v>9.4202898550724647</v>
      </c>
      <c r="V38" s="86">
        <v>12.318840579710146</v>
      </c>
      <c r="W38" s="86">
        <v>5.0724637681159424</v>
      </c>
      <c r="X38" s="86">
        <v>7.9710144927536222</v>
      </c>
      <c r="Y38" s="86">
        <v>28.260869565217391</v>
      </c>
      <c r="Z38" s="86">
        <v>5.7971014492753623</v>
      </c>
      <c r="AA38" s="86">
        <v>1.4492753623188406</v>
      </c>
      <c r="AB38" s="86">
        <v>0.72463768115942029</v>
      </c>
      <c r="AC38" s="86">
        <v>53.623188405797109</v>
      </c>
    </row>
    <row r="39" spans="2:29" ht="18" customHeight="1" x14ac:dyDescent="0.15">
      <c r="C39" t="str">
        <f>B30 &amp; "(n=" &amp; E30 &amp; ")"</f>
        <v>全体(n=423)</v>
      </c>
      <c r="D39" s="83">
        <f>F30</f>
        <v>11.347517730496454</v>
      </c>
      <c r="E39" s="83">
        <f t="shared" ref="E39:K39" si="9">G30</f>
        <v>11.82033096926714</v>
      </c>
      <c r="F39" s="83">
        <f t="shared" si="9"/>
        <v>9.2198581560283674</v>
      </c>
      <c r="G39" s="83">
        <f t="shared" si="9"/>
        <v>8.7470449172576838</v>
      </c>
      <c r="H39" s="83">
        <f t="shared" si="9"/>
        <v>29.314420803782504</v>
      </c>
      <c r="I39" s="83">
        <f t="shared" si="9"/>
        <v>5.4373522458628845</v>
      </c>
      <c r="J39" s="83">
        <f t="shared" si="9"/>
        <v>1.8912529550827424</v>
      </c>
      <c r="K39" s="83">
        <f t="shared" si="9"/>
        <v>1.1820330969267139</v>
      </c>
      <c r="L39" s="83">
        <f t="shared" ref="L39" si="10">N30</f>
        <v>0</v>
      </c>
      <c r="M39" s="83">
        <f t="shared" ref="M39" si="11">O30</f>
        <v>50.118203309692667</v>
      </c>
      <c r="N39" s="83"/>
      <c r="T39" t="s">
        <v>348</v>
      </c>
      <c r="U39" s="83">
        <v>11.347517730496454</v>
      </c>
      <c r="V39" s="83">
        <v>11.82033096926714</v>
      </c>
      <c r="W39" s="83">
        <v>9.2198581560283674</v>
      </c>
      <c r="X39" s="83">
        <v>8.7470449172576838</v>
      </c>
      <c r="Y39" s="83">
        <v>29.314420803782504</v>
      </c>
      <c r="Z39" s="83">
        <v>5.4373522458628845</v>
      </c>
      <c r="AA39" s="83">
        <v>1.8912529550827424</v>
      </c>
      <c r="AB39" s="83">
        <v>1.1820330969267139</v>
      </c>
      <c r="AC39" s="83">
        <v>50.118203309692667</v>
      </c>
    </row>
  </sheetData>
  <mergeCells count="2">
    <mergeCell ref="B30:D30"/>
    <mergeCell ref="B31:B33"/>
  </mergeCells>
  <phoneticPr fontId="5"/>
  <conditionalFormatting sqref="C31:C32 F28:O28">
    <cfRule type="cellIs" dxfId="8" priority="3" stopIfTrue="1" operator="equal">
      <formula>"."</formula>
    </cfRule>
  </conditionalFormatting>
  <conditionalFormatting sqref="P28">
    <cfRule type="cellIs" dxfId="7" priority="2" stopIfTrue="1" operator="equal">
      <formula>"."</formula>
    </cfRule>
  </conditionalFormatting>
  <conditionalFormatting sqref="Q28">
    <cfRule type="cellIs" dxfId="6" priority="1" stopIfTrue="1" operator="equal">
      <formula>"."</formula>
    </cfRule>
  </conditionalFormatting>
  <pageMargins left="0.23622047244094491" right="0.27559055118110237" top="0.19685039370078741" bottom="0.51181102362204722" header="0.51181102362204722" footer="0.31496062992125984"/>
  <pageSetup paperSize="9" scale="93" orientation="landscape" r:id="rId1"/>
  <headerFooter alignWithMargins="0">
    <oddFooter>&amp;C&amp;P</oddFooter>
  </headerFooter>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U51"/>
  <sheetViews>
    <sheetView topLeftCell="A32" zoomScaleNormal="100" workbookViewId="0">
      <selection activeCell="O40" sqref="O40"/>
    </sheetView>
  </sheetViews>
  <sheetFormatPr defaultColWidth="5.25" defaultRowHeight="13.5" x14ac:dyDescent="0.15"/>
  <cols>
    <col min="1" max="2" width="7" customWidth="1"/>
    <col min="3" max="3" width="25.625" customWidth="1"/>
    <col min="4" max="4" width="4.625" customWidth="1"/>
    <col min="5" max="5" width="5.375" customWidth="1"/>
    <col min="6" max="13" width="6.75" customWidth="1"/>
    <col min="14" max="14" width="3.375" customWidth="1"/>
    <col min="15" max="15" width="7" customWidth="1"/>
    <col min="16" max="16" width="25.625" customWidth="1"/>
    <col min="17" max="17" width="4.625" customWidth="1"/>
    <col min="18" max="18" width="5.375" customWidth="1"/>
    <col min="19" max="27" width="5.25" customWidth="1"/>
    <col min="28" max="34" width="5.375" customWidth="1"/>
    <col min="35" max="125" width="5.25" customWidth="1"/>
  </cols>
  <sheetData>
    <row r="1" spans="2:125" s="1" customFormat="1" ht="21.75" customHeight="1" x14ac:dyDescent="0.15">
      <c r="B1" s="15"/>
      <c r="C1" s="16"/>
      <c r="D1" s="2"/>
      <c r="E1" s="13"/>
      <c r="F1" s="4"/>
      <c r="G1" s="4"/>
      <c r="H1" s="4"/>
      <c r="I1" s="4"/>
      <c r="J1" s="4"/>
      <c r="K1" s="4"/>
      <c r="L1" s="4"/>
      <c r="M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row>
    <row r="2" spans="2:125" s="1" customFormat="1" ht="15" customHeight="1" x14ac:dyDescent="0.15">
      <c r="B2" s="15"/>
      <c r="C2" s="16"/>
      <c r="D2" s="2"/>
      <c r="E2" s="13"/>
      <c r="F2" s="4"/>
      <c r="G2" s="4"/>
      <c r="H2" s="4"/>
      <c r="I2" s="4"/>
      <c r="J2" s="4"/>
      <c r="K2" s="4"/>
      <c r="L2" s="4"/>
      <c r="M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row>
    <row r="3" spans="2:125" s="1" customFormat="1" ht="15" customHeight="1" x14ac:dyDescent="0.15">
      <c r="B3" s="15"/>
      <c r="C3" s="16"/>
      <c r="D3" s="2"/>
      <c r="E3" s="13"/>
      <c r="F3" s="4"/>
      <c r="G3" s="4"/>
      <c r="H3" s="4"/>
      <c r="I3" s="4"/>
      <c r="J3" s="4"/>
      <c r="K3" s="4"/>
      <c r="L3" s="4"/>
      <c r="M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row>
    <row r="4" spans="2:125" s="1" customFormat="1" ht="15" customHeight="1" x14ac:dyDescent="0.15">
      <c r="B4" s="15"/>
      <c r="C4" s="16"/>
      <c r="D4" s="2"/>
      <c r="E4" s="13"/>
      <c r="F4" s="4"/>
      <c r="G4" s="4"/>
      <c r="H4" s="4"/>
      <c r="I4" s="4"/>
      <c r="J4" s="4"/>
      <c r="K4" s="4"/>
      <c r="L4" s="4"/>
      <c r="M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row>
    <row r="5" spans="2:125" s="1" customFormat="1" ht="15" customHeight="1" x14ac:dyDescent="0.15">
      <c r="B5" s="15"/>
      <c r="C5" s="16"/>
      <c r="D5" s="2"/>
      <c r="E5" s="13"/>
      <c r="F5" s="4"/>
      <c r="G5" s="4"/>
      <c r="H5" s="4"/>
      <c r="I5" s="4"/>
      <c r="J5" s="4"/>
      <c r="K5" s="4"/>
      <c r="L5" s="4"/>
      <c r="M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row>
    <row r="6" spans="2:125" s="1" customFormat="1" ht="15" customHeight="1" x14ac:dyDescent="0.15">
      <c r="B6" s="15"/>
      <c r="C6" s="16"/>
      <c r="D6" s="2"/>
      <c r="E6" s="13"/>
      <c r="F6" s="4"/>
      <c r="G6" s="4"/>
      <c r="H6" s="4"/>
      <c r="I6" s="4"/>
      <c r="J6" s="4"/>
      <c r="K6" s="4"/>
      <c r="L6" s="4"/>
      <c r="M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row>
    <row r="7" spans="2:125" s="1" customFormat="1" ht="15" customHeight="1" x14ac:dyDescent="0.15">
      <c r="B7" s="15"/>
      <c r="C7" s="16"/>
      <c r="D7" s="2"/>
      <c r="E7" s="13"/>
      <c r="F7" s="4"/>
      <c r="G7" s="4"/>
      <c r="H7" s="4"/>
      <c r="I7" s="4"/>
      <c r="J7" s="4"/>
      <c r="K7" s="4"/>
      <c r="L7" s="4"/>
      <c r="M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row>
    <row r="8" spans="2:125" s="1" customFormat="1" ht="15" hidden="1" customHeight="1" x14ac:dyDescent="0.15">
      <c r="B8" s="15"/>
      <c r="C8" s="16"/>
      <c r="D8" s="2"/>
      <c r="E8" s="13"/>
      <c r="F8" s="4"/>
      <c r="G8" s="4"/>
      <c r="H8" s="4"/>
      <c r="I8" s="4"/>
      <c r="J8" s="4"/>
      <c r="K8" s="4"/>
      <c r="L8" s="4"/>
      <c r="M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row>
    <row r="9" spans="2:125" s="1" customFormat="1" ht="15" hidden="1" customHeight="1" x14ac:dyDescent="0.15">
      <c r="B9" s="15"/>
      <c r="C9" s="16"/>
      <c r="D9" s="2"/>
      <c r="E9" s="13"/>
      <c r="F9" s="4"/>
      <c r="G9" s="4"/>
      <c r="H9" s="4"/>
      <c r="I9" s="4"/>
      <c r="J9" s="4"/>
      <c r="K9" s="4"/>
      <c r="L9" s="4"/>
      <c r="M9" s="4"/>
      <c r="N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row>
    <row r="10" spans="2:125" s="1" customFormat="1" ht="15" hidden="1" customHeight="1" x14ac:dyDescent="0.15">
      <c r="B10" s="15"/>
      <c r="C10" s="16"/>
      <c r="D10" s="5"/>
      <c r="E10" s="12"/>
      <c r="F10" s="4"/>
      <c r="G10" s="4"/>
      <c r="H10" s="4"/>
      <c r="I10" s="4"/>
      <c r="J10" s="4"/>
      <c r="K10" s="4"/>
      <c r="L10" s="4"/>
      <c r="M10" s="4"/>
      <c r="N10" s="3"/>
      <c r="R10" s="4"/>
      <c r="S10" s="4"/>
      <c r="T10" s="4"/>
      <c r="U10" s="4"/>
      <c r="V10" s="4"/>
      <c r="W10" s="4"/>
      <c r="X10" s="4"/>
      <c r="Y10" s="4"/>
      <c r="Z10" s="4"/>
      <c r="AA10" s="3"/>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row>
    <row r="11" spans="2:125" s="1" customFormat="1" ht="15" hidden="1" customHeight="1" x14ac:dyDescent="0.15">
      <c r="B11" s="15"/>
      <c r="C11" s="16"/>
      <c r="D11" s="5"/>
      <c r="E11" s="12"/>
      <c r="F11" s="4"/>
      <c r="G11" s="4"/>
      <c r="H11" s="4"/>
      <c r="I11" s="4"/>
      <c r="J11" s="4"/>
      <c r="K11" s="4"/>
      <c r="L11" s="4"/>
      <c r="M11" s="4"/>
      <c r="N11" s="6"/>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row>
    <row r="12" spans="2:125" s="1" customFormat="1" ht="15" hidden="1" customHeight="1" x14ac:dyDescent="0.15">
      <c r="B12" s="15"/>
      <c r="C12" s="16"/>
      <c r="D12" s="5"/>
      <c r="E12" s="12"/>
      <c r="F12" s="4"/>
      <c r="G12" s="4"/>
      <c r="H12" s="4"/>
      <c r="I12" s="4"/>
      <c r="J12" s="4"/>
      <c r="K12" s="4"/>
      <c r="L12" s="4"/>
      <c r="M12" s="4"/>
      <c r="N12" s="6"/>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row>
    <row r="13" spans="2:125" s="1" customFormat="1" ht="15" hidden="1" customHeight="1" x14ac:dyDescent="0.15">
      <c r="B13" s="15"/>
      <c r="C13" s="16"/>
      <c r="D13" s="5"/>
      <c r="E13" s="12"/>
      <c r="F13" s="4"/>
      <c r="G13" s="4"/>
      <c r="H13" s="4"/>
      <c r="I13" s="4"/>
      <c r="J13" s="4"/>
      <c r="K13" s="4"/>
      <c r="L13" s="4"/>
      <c r="M13" s="4"/>
      <c r="N13" s="6"/>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row>
    <row r="14" spans="2:125" s="1" customFormat="1" ht="15" customHeight="1" x14ac:dyDescent="0.15">
      <c r="B14" s="15"/>
      <c r="C14" s="16"/>
      <c r="D14" s="5"/>
      <c r="E14" s="12"/>
      <c r="F14" s="4"/>
      <c r="G14" s="4"/>
      <c r="H14" s="4"/>
      <c r="I14" s="4"/>
      <c r="J14" s="4"/>
      <c r="K14" s="4"/>
      <c r="L14" s="4"/>
      <c r="M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row>
    <row r="15" spans="2:125" s="1" customFormat="1" ht="15" customHeight="1" x14ac:dyDescent="0.15">
      <c r="B15" s="15"/>
      <c r="C15" s="16"/>
      <c r="D15" s="5"/>
      <c r="E15" s="12"/>
      <c r="F15" s="4"/>
      <c r="G15" s="4"/>
      <c r="H15" s="4"/>
      <c r="I15" s="4"/>
      <c r="J15" s="4"/>
      <c r="K15" s="4"/>
      <c r="L15" s="4"/>
      <c r="M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row>
    <row r="16" spans="2:125" s="1" customFormat="1" ht="15" customHeight="1" x14ac:dyDescent="0.15">
      <c r="B16" s="15"/>
      <c r="C16" s="16"/>
      <c r="D16" s="5"/>
      <c r="E16" s="12"/>
      <c r="F16" s="4"/>
      <c r="G16" s="4"/>
      <c r="H16" s="4"/>
      <c r="I16" s="4"/>
      <c r="J16" s="4"/>
      <c r="K16" s="4"/>
      <c r="L16" s="4"/>
      <c r="M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row>
    <row r="17" spans="2:125" s="1" customFormat="1" ht="15" customHeight="1" x14ac:dyDescent="0.15">
      <c r="B17" s="15"/>
      <c r="C17" s="16"/>
      <c r="D17" s="5"/>
      <c r="E17" s="12"/>
      <c r="F17" s="4"/>
      <c r="G17" s="4"/>
      <c r="H17" s="4"/>
      <c r="I17" s="4"/>
      <c r="J17" s="4"/>
      <c r="K17" s="4"/>
      <c r="L17" s="4"/>
      <c r="M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row>
    <row r="18" spans="2:125" s="1" customFormat="1" ht="15" customHeight="1" x14ac:dyDescent="0.15">
      <c r="B18" s="15"/>
      <c r="C18" s="16"/>
      <c r="D18" s="5"/>
      <c r="E18" s="12"/>
      <c r="F18" s="4"/>
      <c r="G18" s="4"/>
      <c r="H18" s="4"/>
      <c r="I18" s="4"/>
      <c r="J18" s="4"/>
      <c r="K18" s="4"/>
      <c r="L18" s="4"/>
      <c r="M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row>
    <row r="19" spans="2:125" s="1" customFormat="1" ht="15" customHeight="1" x14ac:dyDescent="0.15">
      <c r="B19" s="15"/>
      <c r="C19" s="16"/>
      <c r="D19" s="5"/>
      <c r="E19" s="12"/>
      <c r="F19" s="4"/>
      <c r="G19" s="4"/>
      <c r="H19" s="4"/>
      <c r="I19" s="4"/>
      <c r="J19" s="4"/>
      <c r="K19" s="4"/>
      <c r="L19" s="4"/>
      <c r="M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row>
    <row r="20" spans="2:125" s="1" customFormat="1" ht="15" customHeight="1" x14ac:dyDescent="0.15">
      <c r="B20" s="15"/>
      <c r="C20" s="16"/>
      <c r="D20" s="5"/>
      <c r="E20" s="12"/>
      <c r="F20" s="4"/>
      <c r="G20" s="4"/>
      <c r="H20" s="4"/>
      <c r="I20" s="4"/>
      <c r="J20" s="4"/>
      <c r="K20" s="4"/>
      <c r="L20" s="4"/>
      <c r="M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row>
    <row r="21" spans="2:125" s="1" customFormat="1" ht="15" customHeight="1" x14ac:dyDescent="0.15">
      <c r="B21" s="15"/>
      <c r="C21" s="16"/>
      <c r="D21" s="5"/>
      <c r="E21" s="12"/>
      <c r="F21" s="4"/>
      <c r="G21" s="4"/>
      <c r="H21" s="4"/>
      <c r="I21" s="4"/>
      <c r="J21" s="4"/>
      <c r="K21" s="4"/>
      <c r="L21" s="4"/>
      <c r="M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row>
    <row r="22" spans="2:125" s="1" customFormat="1" ht="15" customHeight="1" x14ac:dyDescent="0.15">
      <c r="B22" s="15"/>
      <c r="C22" s="16"/>
      <c r="D22" s="5"/>
      <c r="E22" s="12"/>
      <c r="F22" s="4"/>
      <c r="G22" s="4"/>
      <c r="H22" s="4"/>
      <c r="I22" s="4"/>
      <c r="J22" s="4"/>
      <c r="K22" s="4"/>
      <c r="L22" s="4"/>
      <c r="M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row>
    <row r="23" spans="2:125" s="1" customFormat="1" ht="15" customHeight="1" x14ac:dyDescent="0.15">
      <c r="B23" s="15"/>
      <c r="C23" s="16"/>
      <c r="D23" s="5"/>
      <c r="E23" s="12"/>
      <c r="F23" s="4"/>
      <c r="G23" s="4"/>
      <c r="H23" s="4"/>
      <c r="I23" s="4"/>
      <c r="J23" s="4"/>
      <c r="K23" s="4"/>
      <c r="L23" s="4"/>
      <c r="M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row>
    <row r="24" spans="2:125" s="1" customFormat="1" ht="15" customHeight="1" x14ac:dyDescent="0.15">
      <c r="B24" s="15"/>
      <c r="C24" s="16"/>
      <c r="D24" s="5"/>
      <c r="E24" s="12"/>
      <c r="F24" s="4"/>
      <c r="G24" s="4"/>
      <c r="H24" s="4"/>
      <c r="I24" s="4"/>
      <c r="J24" s="4"/>
      <c r="K24" s="4"/>
      <c r="L24" s="4"/>
      <c r="M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row>
    <row r="25" spans="2:125" s="1" customFormat="1" ht="15" customHeight="1" x14ac:dyDescent="0.15">
      <c r="B25" s="15"/>
      <c r="C25" s="16"/>
      <c r="D25" s="5"/>
      <c r="E25" s="12"/>
      <c r="F25" s="4"/>
      <c r="G25" s="4"/>
      <c r="H25" s="4"/>
      <c r="I25" s="4"/>
      <c r="J25" s="4"/>
      <c r="K25" s="4"/>
      <c r="L25" s="4"/>
      <c r="M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row>
    <row r="26" spans="2:125" s="1" customFormat="1" ht="15" customHeight="1" x14ac:dyDescent="0.15">
      <c r="B26" s="15"/>
      <c r="C26" s="16"/>
      <c r="D26" s="5"/>
      <c r="E26" s="12"/>
      <c r="F26" s="4"/>
      <c r="G26" s="4"/>
      <c r="H26" s="4"/>
      <c r="I26" s="4"/>
      <c r="J26" s="4"/>
      <c r="K26" s="4"/>
      <c r="L26" s="4"/>
      <c r="M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row>
    <row r="27" spans="2:125" s="1" customFormat="1" ht="15" customHeight="1" x14ac:dyDescent="0.15">
      <c r="B27" s="20"/>
      <c r="C27" s="20"/>
      <c r="D27" s="47"/>
      <c r="E27" s="34"/>
      <c r="F27" s="10"/>
      <c r="G27" s="10"/>
      <c r="H27" s="10"/>
      <c r="I27" s="10"/>
      <c r="J27" s="10"/>
      <c r="K27" s="10"/>
      <c r="L27" s="4"/>
      <c r="M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row>
    <row r="28" spans="2:125" s="4" customFormat="1" ht="129.94999999999999" customHeight="1" x14ac:dyDescent="0.15">
      <c r="B28" s="20"/>
      <c r="C28" s="20"/>
      <c r="D28" s="47"/>
      <c r="E28" s="21"/>
      <c r="F28" s="22" t="s">
        <v>286</v>
      </c>
      <c r="G28" s="23" t="s">
        <v>287</v>
      </c>
      <c r="H28" s="23" t="s">
        <v>288</v>
      </c>
      <c r="I28" s="23" t="s">
        <v>289</v>
      </c>
      <c r="J28" s="23" t="s">
        <v>290</v>
      </c>
      <c r="K28" s="24" t="s">
        <v>291</v>
      </c>
      <c r="L28" s="17"/>
      <c r="M28" s="17"/>
      <c r="N28" s="1"/>
      <c r="O28" s="9"/>
      <c r="P28" s="9"/>
      <c r="Q28" s="9"/>
      <c r="AB28" s="17"/>
      <c r="AC28" s="17"/>
      <c r="AD28" s="17"/>
      <c r="AE28" s="17"/>
      <c r="AF28" s="17"/>
      <c r="AG28" s="17"/>
    </row>
    <row r="29" spans="2:125" s="3" customFormat="1" ht="20.100000000000001" customHeight="1" x14ac:dyDescent="0.15">
      <c r="B29" s="20"/>
      <c r="C29" s="20"/>
      <c r="D29" s="47"/>
      <c r="E29" s="11" t="s">
        <v>0</v>
      </c>
      <c r="F29" s="25"/>
      <c r="G29" s="26"/>
      <c r="H29" s="26"/>
      <c r="I29" s="26"/>
      <c r="J29" s="26"/>
      <c r="K29" s="27"/>
      <c r="L29" s="18"/>
      <c r="M29" s="18"/>
      <c r="N29" s="1"/>
      <c r="R29" s="72" t="s">
        <v>0</v>
      </c>
      <c r="Z29" s="12"/>
      <c r="AA29" s="4"/>
      <c r="AB29" s="14" t="s">
        <v>1</v>
      </c>
      <c r="AC29" s="18"/>
      <c r="AD29" s="18"/>
      <c r="AE29" s="18"/>
      <c r="AF29" s="18"/>
      <c r="AG29" s="18"/>
    </row>
    <row r="30" spans="2:125" s="1" customFormat="1" ht="22.5" customHeight="1" x14ac:dyDescent="0.15">
      <c r="B30" s="125" t="s">
        <v>10</v>
      </c>
      <c r="C30" s="126"/>
      <c r="D30" s="126"/>
      <c r="E30" s="38">
        <v>423</v>
      </c>
      <c r="F30" s="35">
        <v>12.76595744680851</v>
      </c>
      <c r="G30" s="32">
        <v>26.950354609929079</v>
      </c>
      <c r="H30" s="32">
        <v>31.442080378250591</v>
      </c>
      <c r="I30" s="32">
        <v>18.203309692671397</v>
      </c>
      <c r="J30" s="32">
        <v>9.456264775413711</v>
      </c>
      <c r="K30" s="33">
        <v>1.1820330969267139</v>
      </c>
      <c r="L30" s="8"/>
      <c r="M30" s="19"/>
      <c r="O30" s="125" t="s">
        <v>10</v>
      </c>
      <c r="P30" s="126"/>
      <c r="Q30" s="126"/>
      <c r="R30" s="38">
        <f t="shared" ref="R30:R33" si="0">IF(LEN(E30)=0,"",E30)</f>
        <v>423</v>
      </c>
      <c r="S30" s="78"/>
      <c r="T30" s="79"/>
      <c r="U30" s="79"/>
      <c r="V30" s="79"/>
      <c r="W30" s="79"/>
      <c r="X30" s="79"/>
      <c r="Y30" s="79"/>
      <c r="Z30" s="79"/>
      <c r="AA30" s="80"/>
      <c r="AB30" s="81"/>
      <c r="AC30" s="8"/>
      <c r="AD30" s="8"/>
      <c r="AE30" s="8"/>
      <c r="AF30" s="8"/>
      <c r="AG30" s="8"/>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row>
    <row r="31" spans="2:125" s="1" customFormat="1" ht="22.5" customHeight="1" x14ac:dyDescent="0.15">
      <c r="B31" s="127" t="s">
        <v>11</v>
      </c>
      <c r="C31" s="43" t="s">
        <v>12</v>
      </c>
      <c r="D31" s="44"/>
      <c r="E31" s="39">
        <v>180</v>
      </c>
      <c r="F31" s="36">
        <v>16.666666666666664</v>
      </c>
      <c r="G31" s="60">
        <v>34.444444444444443</v>
      </c>
      <c r="H31" s="28">
        <v>27.222222222222221</v>
      </c>
      <c r="I31" s="28">
        <v>13.333333333333334</v>
      </c>
      <c r="J31" s="28">
        <v>7.2222222222222214</v>
      </c>
      <c r="K31" s="29">
        <v>1.1111111111111112</v>
      </c>
      <c r="L31" s="8"/>
      <c r="M31" s="19"/>
      <c r="N31" s="4"/>
      <c r="O31" s="127" t="s">
        <v>11</v>
      </c>
      <c r="P31" s="43" t="s">
        <v>12</v>
      </c>
      <c r="Q31" s="44"/>
      <c r="R31" s="39">
        <f t="shared" si="0"/>
        <v>180</v>
      </c>
      <c r="S31" s="73"/>
      <c r="T31" s="7"/>
      <c r="U31" s="7"/>
      <c r="V31" s="7"/>
      <c r="W31" s="7"/>
      <c r="X31" s="7"/>
      <c r="Y31" s="7"/>
      <c r="Z31" s="7"/>
      <c r="AA31" s="4"/>
      <c r="AB31" s="74"/>
      <c r="AC31" s="8"/>
      <c r="AD31" s="8"/>
      <c r="AE31" s="8"/>
      <c r="AF31" s="8"/>
      <c r="AG31" s="8"/>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row>
    <row r="32" spans="2:125" s="1" customFormat="1" ht="22.5" customHeight="1" x14ac:dyDescent="0.15">
      <c r="B32" s="128"/>
      <c r="C32" s="41" t="s">
        <v>13</v>
      </c>
      <c r="D32" s="45"/>
      <c r="E32" s="39">
        <v>82</v>
      </c>
      <c r="F32" s="36">
        <v>9.7560975609756095</v>
      </c>
      <c r="G32" s="57">
        <v>19.512195121951219</v>
      </c>
      <c r="H32" s="49">
        <v>43.902439024390247</v>
      </c>
      <c r="I32" s="28">
        <v>15.853658536585366</v>
      </c>
      <c r="J32" s="28">
        <v>10.975609756097562</v>
      </c>
      <c r="K32" s="29">
        <v>0</v>
      </c>
      <c r="L32" s="8"/>
      <c r="M32" s="19"/>
      <c r="N32" s="4"/>
      <c r="O32" s="128"/>
      <c r="P32" s="41" t="s">
        <v>13</v>
      </c>
      <c r="Q32" s="45"/>
      <c r="R32" s="39">
        <f t="shared" si="0"/>
        <v>82</v>
      </c>
      <c r="S32" s="73"/>
      <c r="T32" s="7"/>
      <c r="U32" s="7"/>
      <c r="V32" s="7"/>
      <c r="W32" s="7"/>
      <c r="X32" s="7"/>
      <c r="Y32" s="7"/>
      <c r="Z32" s="7"/>
      <c r="AA32" s="4"/>
      <c r="AB32" s="74"/>
      <c r="AC32" s="8"/>
      <c r="AD32" s="8"/>
      <c r="AE32" s="8"/>
      <c r="AF32" s="8"/>
      <c r="AG32" s="8"/>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row>
    <row r="33" spans="2:125" s="1" customFormat="1" ht="22.5" customHeight="1" x14ac:dyDescent="0.15">
      <c r="B33" s="129"/>
      <c r="C33" s="42" t="s">
        <v>14</v>
      </c>
      <c r="D33" s="46"/>
      <c r="E33" s="40">
        <v>138</v>
      </c>
      <c r="F33" s="37">
        <v>10.869565217391305</v>
      </c>
      <c r="G33" s="48">
        <v>20.289855072463769</v>
      </c>
      <c r="H33" s="30">
        <v>28.985507246376812</v>
      </c>
      <c r="I33" s="56">
        <v>26.811594202898554</v>
      </c>
      <c r="J33" s="30">
        <v>10.869565217391305</v>
      </c>
      <c r="K33" s="31">
        <v>2.1739130434782608</v>
      </c>
      <c r="L33" s="8"/>
      <c r="M33" s="4"/>
      <c r="O33" s="129"/>
      <c r="P33" s="42" t="s">
        <v>14</v>
      </c>
      <c r="Q33" s="46"/>
      <c r="R33" s="40">
        <f t="shared" si="0"/>
        <v>138</v>
      </c>
      <c r="S33" s="75"/>
      <c r="T33" s="76"/>
      <c r="U33" s="76"/>
      <c r="V33" s="76"/>
      <c r="W33" s="76"/>
      <c r="X33" s="76"/>
      <c r="Y33" s="76"/>
      <c r="Z33" s="76"/>
      <c r="AA33" s="76"/>
      <c r="AB33" s="77"/>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row>
    <row r="34" spans="2:125" ht="22.5" customHeight="1" x14ac:dyDescent="0.15">
      <c r="L34" s="83"/>
    </row>
    <row r="35" spans="2:125" ht="22.5" customHeight="1" x14ac:dyDescent="0.15">
      <c r="D35" s="82" t="str">
        <f>F28</f>
        <v>30%未満</v>
      </c>
      <c r="E35" s="82" t="str">
        <f t="shared" ref="E35:I35" si="1">G28</f>
        <v>30～50％未満</v>
      </c>
      <c r="F35" s="82" t="str">
        <f t="shared" si="1"/>
        <v>50～70％未満</v>
      </c>
      <c r="G35" s="82" t="str">
        <f t="shared" si="1"/>
        <v>70～90％未満</v>
      </c>
      <c r="H35" s="82" t="str">
        <f t="shared" si="1"/>
        <v>90～100％</v>
      </c>
      <c r="I35" s="82" t="str">
        <f t="shared" si="1"/>
        <v>100％超</v>
      </c>
      <c r="J35" s="82" t="s">
        <v>323</v>
      </c>
      <c r="K35" s="82"/>
    </row>
    <row r="36" spans="2:125" ht="22.5" customHeight="1" x14ac:dyDescent="0.15">
      <c r="C36" t="str">
        <f>C31 &amp; "(n=" &amp; E31 &amp; ")"</f>
        <v>男性・管理職/総合職(n=180)</v>
      </c>
      <c r="D36" s="83">
        <f>F31</f>
        <v>16.666666666666664</v>
      </c>
      <c r="E36" s="83">
        <f t="shared" ref="E36:I38" si="2">G31</f>
        <v>34.444444444444443</v>
      </c>
      <c r="F36" s="83">
        <f t="shared" si="2"/>
        <v>27.222222222222221</v>
      </c>
      <c r="G36" s="83">
        <f t="shared" si="2"/>
        <v>13.333333333333334</v>
      </c>
      <c r="H36" s="83">
        <f t="shared" si="2"/>
        <v>7.2222222222222214</v>
      </c>
      <c r="I36" s="83">
        <f t="shared" si="2"/>
        <v>1.1111111111111112</v>
      </c>
      <c r="J36" s="83">
        <f>SUM(D36:I36)</f>
        <v>100</v>
      </c>
      <c r="K36" s="83"/>
      <c r="L36" s="83"/>
    </row>
    <row r="37" spans="2:125" ht="22.5" customHeight="1" x14ac:dyDescent="0.15">
      <c r="C37" t="str">
        <f t="shared" ref="C37:C38" si="3">C32 &amp; "(n=" &amp; E32 &amp; ")"</f>
        <v>女性・管理職/総合職(n=82)</v>
      </c>
      <c r="D37" s="83">
        <f t="shared" ref="D37:D38" si="4">F32</f>
        <v>9.7560975609756095</v>
      </c>
      <c r="E37" s="83">
        <f t="shared" si="2"/>
        <v>19.512195121951219</v>
      </c>
      <c r="F37" s="83">
        <f t="shared" si="2"/>
        <v>43.902439024390247</v>
      </c>
      <c r="G37" s="83">
        <f t="shared" si="2"/>
        <v>15.853658536585366</v>
      </c>
      <c r="H37" s="83">
        <f t="shared" si="2"/>
        <v>10.975609756097562</v>
      </c>
      <c r="I37" s="83">
        <f t="shared" si="2"/>
        <v>0</v>
      </c>
      <c r="J37" s="83">
        <f t="shared" ref="J37:J39" si="5">SUM(D37:I37)</f>
        <v>100</v>
      </c>
      <c r="K37" s="83"/>
      <c r="L37" s="83"/>
    </row>
    <row r="38" spans="2:125" ht="22.5" customHeight="1" x14ac:dyDescent="0.15">
      <c r="C38" t="str">
        <f t="shared" si="3"/>
        <v>女性・一般職(n=138)</v>
      </c>
      <c r="D38" s="83">
        <f t="shared" si="4"/>
        <v>10.869565217391305</v>
      </c>
      <c r="E38" s="83">
        <f t="shared" si="2"/>
        <v>20.289855072463769</v>
      </c>
      <c r="F38" s="83">
        <f t="shared" si="2"/>
        <v>28.985507246376812</v>
      </c>
      <c r="G38" s="83">
        <f t="shared" si="2"/>
        <v>26.811594202898554</v>
      </c>
      <c r="H38" s="83">
        <f t="shared" si="2"/>
        <v>10.869565217391305</v>
      </c>
      <c r="I38" s="83">
        <f t="shared" si="2"/>
        <v>2.1739130434782608</v>
      </c>
      <c r="J38" s="83">
        <f t="shared" si="5"/>
        <v>100.00000000000001</v>
      </c>
      <c r="K38" s="83"/>
      <c r="L38" s="83"/>
    </row>
    <row r="39" spans="2:125" ht="22.5" customHeight="1" x14ac:dyDescent="0.15">
      <c r="C39" t="str">
        <f>B30 &amp; "(n=" &amp; E30 &amp; ")"</f>
        <v>全体(n=423)</v>
      </c>
      <c r="D39" s="83">
        <f>F30</f>
        <v>12.76595744680851</v>
      </c>
      <c r="E39" s="83">
        <f t="shared" ref="E39:I39" si="6">G30</f>
        <v>26.950354609929079</v>
      </c>
      <c r="F39" s="83">
        <f t="shared" si="6"/>
        <v>31.442080378250591</v>
      </c>
      <c r="G39" s="83">
        <f t="shared" si="6"/>
        <v>18.203309692671397</v>
      </c>
      <c r="H39" s="83">
        <f t="shared" si="6"/>
        <v>9.456264775413711</v>
      </c>
      <c r="I39" s="83">
        <f t="shared" si="6"/>
        <v>1.1820330969267139</v>
      </c>
      <c r="J39" s="83">
        <f t="shared" si="5"/>
        <v>100.00000000000001</v>
      </c>
      <c r="K39" s="83"/>
      <c r="L39" s="83"/>
    </row>
    <row r="40" spans="2:125" ht="22.5" customHeight="1" x14ac:dyDescent="0.15"/>
    <row r="41" spans="2:125" ht="22.5" customHeight="1" x14ac:dyDescent="0.15"/>
    <row r="42" spans="2:125" ht="22.5" customHeight="1" x14ac:dyDescent="0.15"/>
    <row r="43" spans="2:125" ht="22.5" customHeight="1" x14ac:dyDescent="0.15"/>
    <row r="44" spans="2:125" ht="22.5" customHeight="1" x14ac:dyDescent="0.15"/>
    <row r="45" spans="2:125" ht="22.5" customHeight="1" x14ac:dyDescent="0.15"/>
    <row r="46" spans="2:125" ht="22.5" customHeight="1" x14ac:dyDescent="0.15"/>
    <row r="47" spans="2:125" ht="22.5" customHeight="1" x14ac:dyDescent="0.15"/>
    <row r="48" spans="2:125" ht="22.5" customHeight="1" x14ac:dyDescent="0.15"/>
    <row r="49" ht="22.5" customHeight="1" x14ac:dyDescent="0.15"/>
    <row r="50" ht="22.5" customHeight="1" x14ac:dyDescent="0.15"/>
    <row r="51" ht="22.5" customHeight="1" x14ac:dyDescent="0.15"/>
  </sheetData>
  <mergeCells count="4">
    <mergeCell ref="B30:D30"/>
    <mergeCell ref="B31:B33"/>
    <mergeCell ref="O30:Q30"/>
    <mergeCell ref="O31:O33"/>
  </mergeCells>
  <phoneticPr fontId="5"/>
  <conditionalFormatting sqref="AB28:AG28 C31:C32 F28:M28">
    <cfRule type="cellIs" dxfId="5" priority="2" stopIfTrue="1" operator="equal">
      <formula>"."</formula>
    </cfRule>
  </conditionalFormatting>
  <conditionalFormatting sqref="P31:P32">
    <cfRule type="cellIs" dxfId="4"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S51"/>
  <sheetViews>
    <sheetView topLeftCell="A27"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1" width="6.75" customWidth="1"/>
    <col min="12" max="12" width="3.375" customWidth="1"/>
    <col min="13" max="13" width="7" customWidth="1"/>
    <col min="14" max="14" width="25.625" customWidth="1"/>
    <col min="15" max="15" width="4.625" customWidth="1"/>
    <col min="16" max="16" width="5.375" customWidth="1"/>
    <col min="17" max="25" width="5.25" customWidth="1"/>
    <col min="26" max="32" width="5.375" customWidth="1"/>
    <col min="33" max="123" width="5.25" customWidth="1"/>
  </cols>
  <sheetData>
    <row r="1" spans="2:123" s="1" customFormat="1" ht="21.75" customHeight="1" x14ac:dyDescent="0.15">
      <c r="B1" s="15"/>
      <c r="C1" s="16"/>
      <c r="D1" s="2"/>
      <c r="E1" s="13"/>
      <c r="F1" s="4"/>
      <c r="G1" s="4"/>
      <c r="H1" s="4"/>
      <c r="I1" s="4"/>
      <c r="J1" s="4"/>
      <c r="K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row>
    <row r="2" spans="2:123" s="1" customFormat="1" ht="15" customHeight="1" x14ac:dyDescent="0.15">
      <c r="B2" s="15"/>
      <c r="C2" s="16"/>
      <c r="D2" s="2"/>
      <c r="E2" s="13"/>
      <c r="F2" s="4"/>
      <c r="G2" s="4"/>
      <c r="H2" s="4"/>
      <c r="I2" s="4"/>
      <c r="J2" s="4"/>
      <c r="K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row>
    <row r="3" spans="2:123" s="1" customFormat="1" ht="15" customHeight="1" x14ac:dyDescent="0.15">
      <c r="B3" s="15"/>
      <c r="C3" s="16"/>
      <c r="D3" s="2"/>
      <c r="E3" s="13"/>
      <c r="F3" s="4"/>
      <c r="G3" s="4"/>
      <c r="H3" s="4"/>
      <c r="I3" s="4"/>
      <c r="J3" s="4"/>
      <c r="K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row>
    <row r="4" spans="2:123" s="1" customFormat="1" ht="15" customHeight="1" x14ac:dyDescent="0.15">
      <c r="B4" s="15"/>
      <c r="C4" s="16"/>
      <c r="D4" s="2"/>
      <c r="E4" s="13"/>
      <c r="F4" s="4"/>
      <c r="G4" s="4"/>
      <c r="H4" s="4"/>
      <c r="I4" s="4"/>
      <c r="J4" s="4"/>
      <c r="K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row>
    <row r="5" spans="2:123" s="1" customFormat="1" ht="15" customHeight="1" x14ac:dyDescent="0.15">
      <c r="B5" s="15"/>
      <c r="C5" s="16"/>
      <c r="D5" s="2"/>
      <c r="E5" s="13"/>
      <c r="F5" s="4"/>
      <c r="G5" s="4"/>
      <c r="H5" s="4"/>
      <c r="I5" s="4"/>
      <c r="J5" s="4"/>
      <c r="K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row>
    <row r="6" spans="2:123" s="1" customFormat="1" ht="15" customHeight="1" x14ac:dyDescent="0.15">
      <c r="B6" s="15"/>
      <c r="C6" s="16"/>
      <c r="D6" s="2"/>
      <c r="E6" s="13"/>
      <c r="F6" s="4"/>
      <c r="G6" s="4"/>
      <c r="H6" s="4"/>
      <c r="I6" s="4"/>
      <c r="J6" s="4"/>
      <c r="K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row>
    <row r="7" spans="2:123" s="1" customFormat="1" ht="15" customHeight="1" x14ac:dyDescent="0.15">
      <c r="B7" s="15"/>
      <c r="C7" s="16"/>
      <c r="D7" s="2"/>
      <c r="E7" s="13"/>
      <c r="F7" s="4"/>
      <c r="G7" s="4"/>
      <c r="H7" s="4"/>
      <c r="I7" s="4"/>
      <c r="J7" s="4"/>
      <c r="K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row>
    <row r="8" spans="2:123" s="1" customFormat="1" ht="15" customHeight="1" x14ac:dyDescent="0.15">
      <c r="B8" s="15"/>
      <c r="C8" s="16"/>
      <c r="D8" s="2"/>
      <c r="E8" s="13"/>
      <c r="F8" s="4"/>
      <c r="G8" s="4"/>
      <c r="H8" s="4"/>
      <c r="I8" s="4"/>
      <c r="J8" s="4"/>
      <c r="K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row>
    <row r="9" spans="2:123" s="1" customFormat="1" ht="15" customHeight="1" x14ac:dyDescent="0.15">
      <c r="B9" s="15"/>
      <c r="C9" s="16"/>
      <c r="D9" s="2"/>
      <c r="E9" s="13"/>
      <c r="F9" s="4"/>
      <c r="G9" s="4"/>
      <c r="H9" s="4"/>
      <c r="I9" s="4"/>
      <c r="J9" s="4"/>
      <c r="K9" s="4"/>
      <c r="L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row>
    <row r="10" spans="2:123" s="1" customFormat="1" ht="15" hidden="1" customHeight="1" x14ac:dyDescent="0.15">
      <c r="B10" s="15"/>
      <c r="C10" s="16"/>
      <c r="D10" s="5"/>
      <c r="E10" s="12"/>
      <c r="F10" s="4"/>
      <c r="G10" s="4"/>
      <c r="H10" s="4"/>
      <c r="I10" s="4"/>
      <c r="J10" s="4"/>
      <c r="K10" s="4"/>
      <c r="L10" s="3"/>
      <c r="P10" s="4"/>
      <c r="Q10" s="4"/>
      <c r="R10" s="4"/>
      <c r="S10" s="4"/>
      <c r="T10" s="4"/>
      <c r="U10" s="4"/>
      <c r="V10" s="4"/>
      <c r="W10" s="4"/>
      <c r="X10" s="4"/>
      <c r="Y10" s="3"/>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row>
    <row r="11" spans="2:123" s="1" customFormat="1" ht="15" hidden="1" customHeight="1" x14ac:dyDescent="0.15">
      <c r="B11" s="15"/>
      <c r="C11" s="16"/>
      <c r="D11" s="5"/>
      <c r="E11" s="12"/>
      <c r="F11" s="4"/>
      <c r="G11" s="4"/>
      <c r="H11" s="4"/>
      <c r="I11" s="4"/>
      <c r="J11" s="4"/>
      <c r="K11" s="4"/>
      <c r="L11" s="6"/>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row>
    <row r="12" spans="2:123" s="1" customFormat="1" ht="15" hidden="1" customHeight="1" x14ac:dyDescent="0.15">
      <c r="B12" s="15"/>
      <c r="C12" s="16"/>
      <c r="D12" s="5"/>
      <c r="E12" s="12"/>
      <c r="F12" s="4"/>
      <c r="G12" s="4"/>
      <c r="H12" s="4"/>
      <c r="I12" s="4"/>
      <c r="J12" s="4"/>
      <c r="K12" s="4"/>
      <c r="L12" s="6"/>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row>
    <row r="13" spans="2:123" s="1" customFormat="1" ht="15" hidden="1" customHeight="1" x14ac:dyDescent="0.15">
      <c r="B13" s="15"/>
      <c r="C13" s="16"/>
      <c r="D13" s="5"/>
      <c r="E13" s="12"/>
      <c r="F13" s="4"/>
      <c r="G13" s="4"/>
      <c r="H13" s="4"/>
      <c r="I13" s="4"/>
      <c r="J13" s="4"/>
      <c r="K13" s="4"/>
      <c r="L13" s="6"/>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row>
    <row r="14" spans="2:123" s="1" customFormat="1" ht="15" customHeight="1" x14ac:dyDescent="0.15">
      <c r="B14" s="15"/>
      <c r="C14" s="16"/>
      <c r="D14" s="5"/>
      <c r="E14" s="12"/>
      <c r="F14" s="4"/>
      <c r="G14" s="4"/>
      <c r="H14" s="4"/>
      <c r="I14" s="4"/>
      <c r="J14" s="4"/>
      <c r="K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row>
    <row r="15" spans="2:123" s="1" customFormat="1" ht="15" customHeight="1" x14ac:dyDescent="0.15">
      <c r="B15" s="15"/>
      <c r="C15" s="16"/>
      <c r="D15" s="5"/>
      <c r="E15" s="12"/>
      <c r="F15" s="4"/>
      <c r="G15" s="4"/>
      <c r="H15" s="4"/>
      <c r="I15" s="4"/>
      <c r="J15" s="4"/>
      <c r="K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row>
    <row r="16" spans="2:123" s="1" customFormat="1" ht="15" customHeight="1" x14ac:dyDescent="0.15">
      <c r="B16" s="15"/>
      <c r="C16" s="16"/>
      <c r="D16" s="5"/>
      <c r="E16" s="12"/>
      <c r="F16" s="4"/>
      <c r="G16" s="4"/>
      <c r="H16" s="4"/>
      <c r="I16" s="4"/>
      <c r="J16" s="4"/>
      <c r="K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row>
    <row r="17" spans="2:123" s="1" customFormat="1" ht="15" customHeight="1" x14ac:dyDescent="0.15">
      <c r="B17" s="15"/>
      <c r="C17" s="16"/>
      <c r="D17" s="5"/>
      <c r="E17" s="12"/>
      <c r="F17" s="4"/>
      <c r="G17" s="4"/>
      <c r="H17" s="4"/>
      <c r="I17" s="4"/>
      <c r="J17" s="4"/>
      <c r="K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row>
    <row r="18" spans="2:123" s="1" customFormat="1" ht="15" customHeight="1" x14ac:dyDescent="0.15">
      <c r="B18" s="15"/>
      <c r="C18" s="16"/>
      <c r="D18" s="5"/>
      <c r="E18" s="12"/>
      <c r="F18" s="4"/>
      <c r="G18" s="4"/>
      <c r="H18" s="4"/>
      <c r="I18" s="4"/>
      <c r="J18" s="4"/>
      <c r="K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row>
    <row r="19" spans="2:123" s="1" customFormat="1" ht="15" customHeight="1" x14ac:dyDescent="0.15">
      <c r="B19" s="15"/>
      <c r="C19" s="16"/>
      <c r="D19" s="5"/>
      <c r="E19" s="12"/>
      <c r="F19" s="4"/>
      <c r="G19" s="4"/>
      <c r="H19" s="4"/>
      <c r="I19" s="4"/>
      <c r="J19" s="4"/>
      <c r="K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row>
    <row r="20" spans="2:123" s="1" customFormat="1" ht="15" customHeight="1" x14ac:dyDescent="0.15">
      <c r="B20" s="15"/>
      <c r="C20" s="16"/>
      <c r="D20" s="5"/>
      <c r="E20" s="12"/>
      <c r="F20" s="4"/>
      <c r="G20" s="4"/>
      <c r="H20" s="4"/>
      <c r="I20" s="4"/>
      <c r="J20" s="4"/>
      <c r="K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row>
    <row r="21" spans="2:123" s="1" customFormat="1" ht="15" customHeight="1" x14ac:dyDescent="0.15">
      <c r="B21" s="15"/>
      <c r="C21" s="16"/>
      <c r="D21" s="5"/>
      <c r="E21" s="12"/>
      <c r="F21" s="4"/>
      <c r="G21" s="4"/>
      <c r="H21" s="4"/>
      <c r="I21" s="4"/>
      <c r="J21" s="4"/>
      <c r="K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row>
    <row r="22" spans="2:123" s="1" customFormat="1" ht="15" customHeight="1" x14ac:dyDescent="0.15">
      <c r="B22" s="15"/>
      <c r="C22" s="16"/>
      <c r="D22" s="5"/>
      <c r="E22" s="12"/>
      <c r="F22" s="4"/>
      <c r="G22" s="4"/>
      <c r="H22" s="4"/>
      <c r="I22" s="4"/>
      <c r="J22" s="4"/>
      <c r="K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row>
    <row r="23" spans="2:123" s="1" customFormat="1" ht="15" customHeight="1" x14ac:dyDescent="0.15">
      <c r="B23" s="15"/>
      <c r="C23" s="16"/>
      <c r="D23" s="5"/>
      <c r="E23" s="12"/>
      <c r="F23" s="4"/>
      <c r="G23" s="4"/>
      <c r="H23" s="4"/>
      <c r="I23" s="4"/>
      <c r="J23" s="4"/>
      <c r="K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row>
    <row r="24" spans="2:123" s="1" customFormat="1" ht="15" customHeight="1" x14ac:dyDescent="0.15">
      <c r="B24" s="15"/>
      <c r="C24" s="16"/>
      <c r="D24" s="5"/>
      <c r="E24" s="12"/>
      <c r="F24" s="4"/>
      <c r="G24" s="4"/>
      <c r="H24" s="4"/>
      <c r="I24" s="4"/>
      <c r="J24" s="4"/>
      <c r="K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row>
    <row r="25" spans="2:123" s="1" customFormat="1" ht="15" customHeight="1" x14ac:dyDescent="0.15">
      <c r="B25" s="15"/>
      <c r="C25" s="16"/>
      <c r="D25" s="5"/>
      <c r="E25" s="12"/>
      <c r="F25" s="4"/>
      <c r="G25" s="4"/>
      <c r="H25" s="4"/>
      <c r="I25" s="4"/>
      <c r="J25" s="4"/>
      <c r="K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row>
    <row r="26" spans="2:123" s="1" customFormat="1" ht="15" customHeight="1" x14ac:dyDescent="0.15">
      <c r="B26" s="15"/>
      <c r="C26" s="16"/>
      <c r="D26" s="5"/>
      <c r="E26" s="12"/>
      <c r="F26" s="4"/>
      <c r="G26" s="4"/>
      <c r="H26" s="4"/>
      <c r="I26" s="4"/>
      <c r="J26" s="4"/>
      <c r="K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row>
    <row r="27" spans="2:123" s="1" customFormat="1" ht="15" customHeight="1" x14ac:dyDescent="0.15">
      <c r="B27" s="20"/>
      <c r="C27" s="20"/>
      <c r="D27" s="47"/>
      <c r="E27" s="34"/>
      <c r="F27" s="10"/>
      <c r="G27" s="10"/>
      <c r="H27" s="10"/>
      <c r="I27" s="10"/>
      <c r="J27" s="4"/>
      <c r="K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row>
    <row r="28" spans="2:123" s="4" customFormat="1" ht="129.94999999999999" customHeight="1" x14ac:dyDescent="0.15">
      <c r="B28" s="20"/>
      <c r="C28" s="20"/>
      <c r="D28" s="47"/>
      <c r="E28" s="21"/>
      <c r="F28" s="22" t="s">
        <v>313</v>
      </c>
      <c r="G28" s="23" t="s">
        <v>314</v>
      </c>
      <c r="H28" s="23" t="s">
        <v>315</v>
      </c>
      <c r="I28" s="24" t="s">
        <v>76</v>
      </c>
      <c r="J28" s="17"/>
      <c r="K28" s="17"/>
      <c r="L28" s="1"/>
      <c r="M28" s="9"/>
      <c r="N28" s="9"/>
      <c r="O28" s="9"/>
      <c r="Z28" s="17"/>
      <c r="AA28" s="17"/>
      <c r="AB28" s="17"/>
      <c r="AC28" s="17"/>
      <c r="AD28" s="17"/>
      <c r="AE28" s="17"/>
    </row>
    <row r="29" spans="2:123" s="3" customFormat="1" ht="20.100000000000001" customHeight="1" x14ac:dyDescent="0.15">
      <c r="B29" s="20"/>
      <c r="C29" s="20"/>
      <c r="D29" s="47"/>
      <c r="E29" s="11" t="s">
        <v>0</v>
      </c>
      <c r="F29" s="25"/>
      <c r="G29" s="26"/>
      <c r="H29" s="26"/>
      <c r="I29" s="27"/>
      <c r="J29" s="18"/>
      <c r="K29" s="18"/>
      <c r="L29" s="1"/>
      <c r="P29" s="72" t="s">
        <v>0</v>
      </c>
      <c r="X29" s="12"/>
      <c r="Y29" s="4"/>
      <c r="Z29" s="14" t="s">
        <v>1</v>
      </c>
      <c r="AA29" s="18"/>
      <c r="AB29" s="18"/>
      <c r="AC29" s="18"/>
      <c r="AD29" s="18"/>
      <c r="AE29" s="18"/>
    </row>
    <row r="30" spans="2:123" s="1" customFormat="1" ht="22.5" customHeight="1" x14ac:dyDescent="0.15">
      <c r="B30" s="125" t="s">
        <v>10</v>
      </c>
      <c r="C30" s="126"/>
      <c r="D30" s="126"/>
      <c r="E30" s="38">
        <v>423</v>
      </c>
      <c r="F30" s="35">
        <v>17.966903073286051</v>
      </c>
      <c r="G30" s="32">
        <v>29.787234042553191</v>
      </c>
      <c r="H30" s="32">
        <v>40.898345153664302</v>
      </c>
      <c r="I30" s="33">
        <v>11.347517730496454</v>
      </c>
      <c r="J30" s="19"/>
      <c r="K30" s="19"/>
      <c r="M30" s="125" t="s">
        <v>10</v>
      </c>
      <c r="N30" s="126"/>
      <c r="O30" s="126"/>
      <c r="P30" s="38">
        <f t="shared" ref="P30:P33" si="0">IF(LEN(E30)=0,"",E30)</f>
        <v>423</v>
      </c>
      <c r="Q30" s="78"/>
      <c r="R30" s="79"/>
      <c r="S30" s="79"/>
      <c r="T30" s="79"/>
      <c r="U30" s="79"/>
      <c r="V30" s="79"/>
      <c r="W30" s="79"/>
      <c r="X30" s="79"/>
      <c r="Y30" s="80"/>
      <c r="Z30" s="81"/>
      <c r="AA30" s="8"/>
      <c r="AB30" s="8"/>
      <c r="AC30" s="8"/>
      <c r="AD30" s="8"/>
      <c r="AE30" s="8"/>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row>
    <row r="31" spans="2:123" s="1" customFormat="1" ht="22.5" customHeight="1" x14ac:dyDescent="0.15">
      <c r="B31" s="127" t="s">
        <v>11</v>
      </c>
      <c r="C31" s="43" t="s">
        <v>12</v>
      </c>
      <c r="D31" s="44"/>
      <c r="E31" s="39">
        <v>180</v>
      </c>
      <c r="F31" s="36">
        <v>21.666666666666668</v>
      </c>
      <c r="G31" s="28">
        <v>32.777777777777779</v>
      </c>
      <c r="H31" s="28">
        <v>37.222222222222221</v>
      </c>
      <c r="I31" s="29">
        <v>8.3333333333333321</v>
      </c>
      <c r="J31" s="19"/>
      <c r="K31" s="19"/>
      <c r="L31" s="4"/>
      <c r="M31" s="127" t="s">
        <v>11</v>
      </c>
      <c r="N31" s="43" t="s">
        <v>12</v>
      </c>
      <c r="O31" s="44"/>
      <c r="P31" s="39">
        <f t="shared" si="0"/>
        <v>180</v>
      </c>
      <c r="Q31" s="73"/>
      <c r="R31" s="7"/>
      <c r="S31" s="7"/>
      <c r="T31" s="7"/>
      <c r="U31" s="7"/>
      <c r="V31" s="7"/>
      <c r="W31" s="7"/>
      <c r="X31" s="7"/>
      <c r="Y31" s="4"/>
      <c r="Z31" s="74"/>
      <c r="AA31" s="8"/>
      <c r="AB31" s="8"/>
      <c r="AC31" s="8"/>
      <c r="AD31" s="8"/>
      <c r="AE31" s="8"/>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row>
    <row r="32" spans="2:123" s="1" customFormat="1" ht="22.5" customHeight="1" x14ac:dyDescent="0.15">
      <c r="B32" s="128"/>
      <c r="C32" s="41" t="s">
        <v>13</v>
      </c>
      <c r="D32" s="45"/>
      <c r="E32" s="39">
        <v>82</v>
      </c>
      <c r="F32" s="36">
        <v>18.292682926829269</v>
      </c>
      <c r="G32" s="28">
        <v>25.609756097560975</v>
      </c>
      <c r="H32" s="28">
        <v>45.121951219512198</v>
      </c>
      <c r="I32" s="29">
        <v>10.975609756097562</v>
      </c>
      <c r="J32" s="19"/>
      <c r="K32" s="19"/>
      <c r="L32" s="4"/>
      <c r="M32" s="128"/>
      <c r="N32" s="41" t="s">
        <v>13</v>
      </c>
      <c r="O32" s="45"/>
      <c r="P32" s="39">
        <f t="shared" si="0"/>
        <v>82</v>
      </c>
      <c r="Q32" s="73"/>
      <c r="R32" s="7"/>
      <c r="S32" s="7"/>
      <c r="T32" s="7"/>
      <c r="U32" s="7"/>
      <c r="V32" s="7"/>
      <c r="W32" s="7"/>
      <c r="X32" s="7"/>
      <c r="Y32" s="4"/>
      <c r="Z32" s="74"/>
      <c r="AA32" s="8"/>
      <c r="AB32" s="8"/>
      <c r="AC32" s="8"/>
      <c r="AD32" s="8"/>
      <c r="AE32" s="8"/>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row>
    <row r="33" spans="2:123" s="1" customFormat="1" ht="22.5" customHeight="1" x14ac:dyDescent="0.15">
      <c r="B33" s="129"/>
      <c r="C33" s="42" t="s">
        <v>14</v>
      </c>
      <c r="D33" s="46"/>
      <c r="E33" s="40">
        <v>138</v>
      </c>
      <c r="F33" s="37">
        <v>13.043478260869565</v>
      </c>
      <c r="G33" s="30">
        <v>28.985507246376812</v>
      </c>
      <c r="H33" s="30">
        <v>42.028985507246375</v>
      </c>
      <c r="I33" s="31">
        <v>15.942028985507244</v>
      </c>
      <c r="J33" s="4"/>
      <c r="K33" s="4"/>
      <c r="M33" s="129"/>
      <c r="N33" s="42" t="s">
        <v>14</v>
      </c>
      <c r="O33" s="46"/>
      <c r="P33" s="40">
        <f t="shared" si="0"/>
        <v>138</v>
      </c>
      <c r="Q33" s="75"/>
      <c r="R33" s="76"/>
      <c r="S33" s="76"/>
      <c r="T33" s="76"/>
      <c r="U33" s="76"/>
      <c r="V33" s="76"/>
      <c r="W33" s="76"/>
      <c r="X33" s="76"/>
      <c r="Y33" s="76"/>
      <c r="Z33" s="77"/>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row>
    <row r="34" spans="2:123" s="122" customFormat="1" ht="22.5" customHeight="1" x14ac:dyDescent="0.15">
      <c r="B34" s="116"/>
      <c r="C34" s="117"/>
      <c r="D34" s="118"/>
      <c r="E34" s="119"/>
      <c r="F34" s="120"/>
      <c r="G34" s="120"/>
      <c r="H34" s="120"/>
      <c r="I34" s="120"/>
      <c r="J34" s="121"/>
      <c r="K34" s="121"/>
      <c r="M34" s="116"/>
      <c r="N34" s="117"/>
      <c r="O34" s="118"/>
      <c r="P34" s="119"/>
      <c r="Q34" s="121"/>
      <c r="R34" s="121"/>
      <c r="S34" s="121"/>
      <c r="T34" s="121"/>
      <c r="U34" s="121"/>
      <c r="V34" s="121"/>
      <c r="W34" s="121"/>
      <c r="X34" s="121"/>
      <c r="Y34" s="121"/>
      <c r="Z34" s="121"/>
      <c r="AA34" s="121"/>
      <c r="AB34" s="121"/>
      <c r="AC34" s="121"/>
      <c r="AD34" s="121"/>
      <c r="AE34" s="121"/>
      <c r="AF34" s="121"/>
      <c r="AG34" s="121"/>
      <c r="AH34" s="121"/>
      <c r="AI34" s="121"/>
      <c r="AJ34" s="121"/>
      <c r="AK34" s="121"/>
      <c r="AL34" s="121"/>
      <c r="AM34" s="121"/>
      <c r="AN34" s="121"/>
      <c r="AO34" s="121"/>
      <c r="AP34" s="121"/>
      <c r="AQ34" s="121"/>
      <c r="AR34" s="121"/>
      <c r="AS34" s="121"/>
      <c r="AT34" s="121"/>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c r="CY34" s="121"/>
      <c r="CZ34" s="121"/>
      <c r="DA34" s="121"/>
      <c r="DB34" s="121"/>
      <c r="DC34" s="121"/>
      <c r="DD34" s="121"/>
      <c r="DE34" s="121"/>
      <c r="DF34" s="121"/>
      <c r="DG34" s="121"/>
      <c r="DH34" s="121"/>
      <c r="DI34" s="121"/>
      <c r="DJ34" s="121"/>
      <c r="DK34" s="121"/>
      <c r="DL34" s="121"/>
      <c r="DM34" s="121"/>
      <c r="DN34" s="121"/>
      <c r="DO34" s="121"/>
      <c r="DP34" s="121"/>
      <c r="DQ34" s="121"/>
      <c r="DR34" s="121"/>
      <c r="DS34" s="121"/>
    </row>
    <row r="35" spans="2:123" ht="22.5" customHeight="1" x14ac:dyDescent="0.15">
      <c r="D35" s="82" t="str">
        <f>F28</f>
        <v>評価があり処遇に反映される</v>
      </c>
      <c r="E35" s="82" t="str">
        <f>G28</f>
        <v>評価されているが、処遇に反映されていない</v>
      </c>
      <c r="F35" s="82" t="str">
        <f>H28</f>
        <v>評価はない</v>
      </c>
      <c r="G35" s="82" t="str">
        <f>I28</f>
        <v>わからない</v>
      </c>
      <c r="H35" s="82" t="s">
        <v>323</v>
      </c>
      <c r="I35" s="82"/>
      <c r="J35" s="82"/>
      <c r="K35" s="82"/>
    </row>
    <row r="36" spans="2:123" ht="22.5" customHeight="1" x14ac:dyDescent="0.15">
      <c r="C36" t="str">
        <f>C31 &amp; "(n=" &amp; E31 &amp; ")"</f>
        <v>男性・管理職/総合職(n=180)</v>
      </c>
      <c r="D36" s="83">
        <f t="shared" ref="D36:G38" si="1">F31</f>
        <v>21.666666666666668</v>
      </c>
      <c r="E36" s="83">
        <f t="shared" si="1"/>
        <v>32.777777777777779</v>
      </c>
      <c r="F36" s="83">
        <f t="shared" si="1"/>
        <v>37.222222222222221</v>
      </c>
      <c r="G36" s="83">
        <f t="shared" si="1"/>
        <v>8.3333333333333321</v>
      </c>
      <c r="H36" s="83">
        <f>SUM(D36:G36)</f>
        <v>99.999999999999986</v>
      </c>
      <c r="I36" s="83"/>
      <c r="J36" s="83"/>
      <c r="K36" s="83"/>
    </row>
    <row r="37" spans="2:123" ht="22.5" customHeight="1" x14ac:dyDescent="0.15">
      <c r="C37" t="str">
        <f>C32 &amp; "(n=" &amp; E32 &amp; ")"</f>
        <v>女性・管理職/総合職(n=82)</v>
      </c>
      <c r="D37" s="83">
        <f t="shared" si="1"/>
        <v>18.292682926829269</v>
      </c>
      <c r="E37" s="83">
        <f t="shared" si="1"/>
        <v>25.609756097560975</v>
      </c>
      <c r="F37" s="83">
        <f t="shared" si="1"/>
        <v>45.121951219512198</v>
      </c>
      <c r="G37" s="83">
        <f t="shared" si="1"/>
        <v>10.975609756097562</v>
      </c>
      <c r="H37" s="83">
        <f t="shared" ref="H37:H39" si="2">SUM(D37:G37)</f>
        <v>100</v>
      </c>
      <c r="I37" s="83"/>
      <c r="J37" s="83"/>
      <c r="K37" s="83"/>
    </row>
    <row r="38" spans="2:123" ht="22.5" customHeight="1" x14ac:dyDescent="0.15">
      <c r="C38" t="str">
        <f>C33 &amp; "(n=" &amp; E33 &amp; ")"</f>
        <v>女性・一般職(n=138)</v>
      </c>
      <c r="D38" s="83">
        <f t="shared" si="1"/>
        <v>13.043478260869565</v>
      </c>
      <c r="E38" s="83">
        <f t="shared" si="1"/>
        <v>28.985507246376812</v>
      </c>
      <c r="F38" s="83">
        <f t="shared" si="1"/>
        <v>42.028985507246375</v>
      </c>
      <c r="G38" s="83">
        <f t="shared" si="1"/>
        <v>15.942028985507244</v>
      </c>
      <c r="H38" s="83">
        <f t="shared" si="2"/>
        <v>100</v>
      </c>
      <c r="I38" s="83"/>
      <c r="J38" s="83"/>
      <c r="K38" s="83"/>
    </row>
    <row r="39" spans="2:123" ht="22.5" customHeight="1" x14ac:dyDescent="0.15">
      <c r="C39" t="str">
        <f>B30 &amp; "(n=" &amp; E30 &amp; ")"</f>
        <v>全体(n=423)</v>
      </c>
      <c r="D39" s="83">
        <f>F30</f>
        <v>17.966903073286051</v>
      </c>
      <c r="E39" s="83">
        <f t="shared" ref="E39:G39" si="3">G30</f>
        <v>29.787234042553191</v>
      </c>
      <c r="F39" s="83">
        <f t="shared" si="3"/>
        <v>40.898345153664302</v>
      </c>
      <c r="G39" s="83">
        <f t="shared" si="3"/>
        <v>11.347517730496454</v>
      </c>
      <c r="H39" s="83">
        <f t="shared" si="2"/>
        <v>99.999999999999986</v>
      </c>
      <c r="I39" s="83"/>
      <c r="J39" s="83"/>
      <c r="K39" s="83"/>
    </row>
    <row r="40" spans="2:123" ht="22.5" customHeight="1" x14ac:dyDescent="0.15"/>
    <row r="41" spans="2:123" ht="22.5" customHeight="1" x14ac:dyDescent="0.15"/>
    <row r="42" spans="2:123" ht="22.5" customHeight="1" x14ac:dyDescent="0.15"/>
    <row r="43" spans="2:123" ht="22.5" customHeight="1" x14ac:dyDescent="0.15"/>
    <row r="44" spans="2:123" ht="22.5" customHeight="1" x14ac:dyDescent="0.15"/>
    <row r="45" spans="2:123" ht="22.5" customHeight="1" x14ac:dyDescent="0.15"/>
    <row r="46" spans="2:123" ht="22.5" customHeight="1" x14ac:dyDescent="0.15"/>
    <row r="47" spans="2:123" ht="22.5" customHeight="1" x14ac:dyDescent="0.15"/>
    <row r="48" spans="2:123" ht="22.5" customHeight="1" x14ac:dyDescent="0.15"/>
    <row r="49" ht="22.5" customHeight="1" x14ac:dyDescent="0.15"/>
    <row r="50" ht="22.5" customHeight="1" x14ac:dyDescent="0.15"/>
    <row r="51" ht="22.5" customHeight="1" x14ac:dyDescent="0.15"/>
  </sheetData>
  <mergeCells count="4">
    <mergeCell ref="B30:D30"/>
    <mergeCell ref="B31:B33"/>
    <mergeCell ref="M30:O30"/>
    <mergeCell ref="M31:M33"/>
  </mergeCells>
  <phoneticPr fontId="5"/>
  <conditionalFormatting sqref="Z28:AE28 C31:C32 F28:K28">
    <cfRule type="cellIs" dxfId="3" priority="2" stopIfTrue="1" operator="equal">
      <formula>"."</formula>
    </cfRule>
  </conditionalFormatting>
  <conditionalFormatting sqref="N31:N32">
    <cfRule type="cellIs" dxfId="2"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EA51"/>
  <sheetViews>
    <sheetView topLeftCell="B27" zoomScaleNormal="100" workbookViewId="0">
      <selection activeCell="Q34" sqref="Q34"/>
    </sheetView>
  </sheetViews>
  <sheetFormatPr defaultColWidth="5.25" defaultRowHeight="13.5" x14ac:dyDescent="0.15"/>
  <cols>
    <col min="1" max="2" width="7" customWidth="1"/>
    <col min="3" max="3" width="25.625" customWidth="1"/>
    <col min="4" max="4" width="4.625" customWidth="1"/>
    <col min="5" max="5" width="5.375" customWidth="1"/>
    <col min="6" max="19" width="6.75" customWidth="1"/>
    <col min="20" max="20" width="3.375" customWidth="1"/>
    <col min="21" max="21" width="7" customWidth="1"/>
    <col min="22" max="22" width="25.625" customWidth="1"/>
    <col min="23" max="23" width="4.625" customWidth="1"/>
    <col min="24" max="24" width="5.375" customWidth="1"/>
    <col min="25" max="33" width="5.25" customWidth="1"/>
    <col min="34" max="40" width="5.375" customWidth="1"/>
    <col min="41" max="131" width="5.25" customWidth="1"/>
  </cols>
  <sheetData>
    <row r="1" spans="2:131" s="1" customFormat="1" ht="21.75" customHeight="1" x14ac:dyDescent="0.15">
      <c r="B1" s="15"/>
      <c r="C1" s="16"/>
      <c r="D1" s="2"/>
      <c r="E1" s="13"/>
      <c r="F1" s="4"/>
      <c r="G1" s="4"/>
      <c r="H1" s="4"/>
      <c r="I1" s="4"/>
      <c r="J1" s="4"/>
      <c r="K1" s="4"/>
      <c r="L1" s="4"/>
      <c r="M1" s="4"/>
      <c r="N1" s="4"/>
      <c r="O1" s="4"/>
      <c r="P1" s="4"/>
      <c r="Q1" s="4"/>
      <c r="R1" s="4"/>
      <c r="S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row>
    <row r="2" spans="2:131" s="1" customFormat="1" ht="15" customHeight="1" x14ac:dyDescent="0.15">
      <c r="B2" s="15"/>
      <c r="C2" s="16"/>
      <c r="D2" s="2"/>
      <c r="E2" s="13"/>
      <c r="F2" s="4"/>
      <c r="G2" s="4"/>
      <c r="H2" s="4"/>
      <c r="I2" s="4"/>
      <c r="J2" s="4"/>
      <c r="K2" s="4"/>
      <c r="L2" s="4"/>
      <c r="M2" s="4"/>
      <c r="N2" s="4"/>
      <c r="O2" s="4"/>
      <c r="P2" s="4"/>
      <c r="Q2" s="4"/>
      <c r="R2" s="4"/>
      <c r="S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row>
    <row r="3" spans="2:131" s="1" customFormat="1" ht="15" customHeight="1" x14ac:dyDescent="0.15">
      <c r="B3" s="15"/>
      <c r="C3" s="16"/>
      <c r="D3" s="2"/>
      <c r="E3" s="13"/>
      <c r="F3" s="4"/>
      <c r="G3" s="4"/>
      <c r="H3" s="4"/>
      <c r="I3" s="4"/>
      <c r="J3" s="4"/>
      <c r="K3" s="4"/>
      <c r="L3" s="4"/>
      <c r="M3" s="4"/>
      <c r="N3" s="4"/>
      <c r="O3" s="4"/>
      <c r="P3" s="4"/>
      <c r="Q3" s="4"/>
      <c r="R3" s="4"/>
      <c r="S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row>
    <row r="4" spans="2:131" s="1" customFormat="1" ht="15" customHeight="1" x14ac:dyDescent="0.15">
      <c r="B4" s="15"/>
      <c r="C4" s="16"/>
      <c r="D4" s="2"/>
      <c r="E4" s="13"/>
      <c r="F4" s="4"/>
      <c r="G4" s="4"/>
      <c r="H4" s="4"/>
      <c r="I4" s="4"/>
      <c r="J4" s="4"/>
      <c r="K4" s="4"/>
      <c r="L4" s="4"/>
      <c r="M4" s="4"/>
      <c r="N4" s="4"/>
      <c r="O4" s="4"/>
      <c r="P4" s="4"/>
      <c r="Q4" s="4"/>
      <c r="R4" s="4"/>
      <c r="S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row>
    <row r="5" spans="2:131" s="1" customFormat="1" ht="15" customHeight="1" x14ac:dyDescent="0.15">
      <c r="B5" s="15"/>
      <c r="C5" s="16"/>
      <c r="D5" s="2"/>
      <c r="E5" s="13"/>
      <c r="F5" s="4"/>
      <c r="G5" s="4"/>
      <c r="H5" s="4"/>
      <c r="I5" s="4"/>
      <c r="J5" s="4"/>
      <c r="K5" s="4"/>
      <c r="L5" s="4"/>
      <c r="M5" s="4"/>
      <c r="N5" s="4"/>
      <c r="O5" s="4"/>
      <c r="P5" s="4"/>
      <c r="Q5" s="4"/>
      <c r="R5" s="4"/>
      <c r="S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row>
    <row r="6" spans="2:131" s="1" customFormat="1" ht="15" customHeight="1" x14ac:dyDescent="0.15">
      <c r="B6" s="15"/>
      <c r="C6" s="16"/>
      <c r="D6" s="2"/>
      <c r="E6" s="13"/>
      <c r="F6" s="4"/>
      <c r="G6" s="4"/>
      <c r="H6" s="4"/>
      <c r="I6" s="4"/>
      <c r="J6" s="4"/>
      <c r="K6" s="4"/>
      <c r="L6" s="4"/>
      <c r="M6" s="4"/>
      <c r="N6" s="4"/>
      <c r="O6" s="4"/>
      <c r="P6" s="4"/>
      <c r="Q6" s="4"/>
      <c r="R6" s="4"/>
      <c r="S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row>
    <row r="7" spans="2:131" s="1" customFormat="1" ht="15" customHeight="1" x14ac:dyDescent="0.15">
      <c r="B7" s="15"/>
      <c r="C7" s="16"/>
      <c r="D7" s="2"/>
      <c r="E7" s="13"/>
      <c r="F7" s="4"/>
      <c r="G7" s="4"/>
      <c r="H7" s="4"/>
      <c r="I7" s="4"/>
      <c r="J7" s="4"/>
      <c r="K7" s="4"/>
      <c r="L7" s="4"/>
      <c r="M7" s="4"/>
      <c r="N7" s="4"/>
      <c r="O7" s="4"/>
      <c r="P7" s="4"/>
      <c r="Q7" s="4"/>
      <c r="R7" s="4"/>
      <c r="S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row>
    <row r="8" spans="2:131" s="1" customFormat="1" ht="15" customHeight="1" x14ac:dyDescent="0.15">
      <c r="B8" s="15"/>
      <c r="C8" s="16"/>
      <c r="D8" s="2"/>
      <c r="E8" s="13"/>
      <c r="F8" s="4"/>
      <c r="G8" s="4"/>
      <c r="H8" s="4"/>
      <c r="I8" s="4"/>
      <c r="J8" s="4"/>
      <c r="K8" s="4"/>
      <c r="L8" s="4"/>
      <c r="M8" s="4"/>
      <c r="N8" s="4"/>
      <c r="O8" s="4"/>
      <c r="P8" s="4"/>
      <c r="Q8" s="4"/>
      <c r="R8" s="4"/>
      <c r="S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row>
    <row r="9" spans="2:131" s="1" customFormat="1" ht="15" customHeight="1" x14ac:dyDescent="0.15">
      <c r="B9" s="15"/>
      <c r="C9" s="16"/>
      <c r="D9" s="2"/>
      <c r="E9" s="13"/>
      <c r="F9" s="4"/>
      <c r="G9" s="4"/>
      <c r="H9" s="4"/>
      <c r="I9" s="4"/>
      <c r="J9" s="4"/>
      <c r="K9" s="4"/>
      <c r="L9" s="4"/>
      <c r="M9" s="4"/>
      <c r="N9" s="4"/>
      <c r="O9" s="4"/>
      <c r="P9" s="4"/>
      <c r="Q9" s="4"/>
      <c r="R9" s="4"/>
      <c r="S9" s="4"/>
      <c r="T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row>
    <row r="10" spans="2:131" s="1" customFormat="1" ht="15" hidden="1" customHeight="1" x14ac:dyDescent="0.15">
      <c r="B10" s="15"/>
      <c r="C10" s="16"/>
      <c r="D10" s="5"/>
      <c r="E10" s="12"/>
      <c r="F10" s="4"/>
      <c r="G10" s="4"/>
      <c r="H10" s="4"/>
      <c r="I10" s="4"/>
      <c r="J10" s="4"/>
      <c r="K10" s="4"/>
      <c r="L10" s="4"/>
      <c r="M10" s="4"/>
      <c r="N10" s="4"/>
      <c r="O10" s="4"/>
      <c r="P10" s="4"/>
      <c r="Q10" s="4"/>
      <c r="R10" s="4"/>
      <c r="S10" s="4"/>
      <c r="T10" s="3"/>
      <c r="X10" s="4"/>
      <c r="Y10" s="4"/>
      <c r="Z10" s="4"/>
      <c r="AA10" s="4"/>
      <c r="AB10" s="4"/>
      <c r="AC10" s="4"/>
      <c r="AD10" s="4"/>
      <c r="AE10" s="4"/>
      <c r="AF10" s="4"/>
      <c r="AG10" s="3"/>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row>
    <row r="11" spans="2:131" s="1" customFormat="1" ht="15" hidden="1" customHeight="1" x14ac:dyDescent="0.15">
      <c r="B11" s="15"/>
      <c r="C11" s="16"/>
      <c r="D11" s="5"/>
      <c r="E11" s="12"/>
      <c r="F11" s="4"/>
      <c r="G11" s="4"/>
      <c r="H11" s="4"/>
      <c r="I11" s="4"/>
      <c r="J11" s="4"/>
      <c r="K11" s="4"/>
      <c r="L11" s="4"/>
      <c r="M11" s="4"/>
      <c r="N11" s="4"/>
      <c r="O11" s="4"/>
      <c r="P11" s="4"/>
      <c r="Q11" s="4"/>
      <c r="R11" s="4"/>
      <c r="S11" s="4"/>
      <c r="T11" s="6"/>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row>
    <row r="12" spans="2:131" s="1" customFormat="1" ht="15" hidden="1" customHeight="1" x14ac:dyDescent="0.15">
      <c r="B12" s="15"/>
      <c r="C12" s="16"/>
      <c r="D12" s="5"/>
      <c r="E12" s="12"/>
      <c r="F12" s="4"/>
      <c r="G12" s="4"/>
      <c r="H12" s="4"/>
      <c r="I12" s="4"/>
      <c r="J12" s="4"/>
      <c r="K12" s="4"/>
      <c r="L12" s="4"/>
      <c r="M12" s="4"/>
      <c r="N12" s="4"/>
      <c r="O12" s="4"/>
      <c r="P12" s="4"/>
      <c r="Q12" s="4"/>
      <c r="R12" s="4"/>
      <c r="S12" s="4"/>
      <c r="T12" s="6"/>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row>
    <row r="13" spans="2:131" s="1" customFormat="1" ht="15" hidden="1" customHeight="1" x14ac:dyDescent="0.15">
      <c r="B13" s="15"/>
      <c r="C13" s="16"/>
      <c r="D13" s="5"/>
      <c r="E13" s="12"/>
      <c r="F13" s="4"/>
      <c r="G13" s="4"/>
      <c r="H13" s="4"/>
      <c r="I13" s="4"/>
      <c r="J13" s="4"/>
      <c r="K13" s="4"/>
      <c r="L13" s="4"/>
      <c r="M13" s="4"/>
      <c r="N13" s="4"/>
      <c r="O13" s="4"/>
      <c r="P13" s="4"/>
      <c r="Q13" s="4"/>
      <c r="R13" s="4"/>
      <c r="S13" s="4"/>
      <c r="T13" s="6"/>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row>
    <row r="14" spans="2:131" s="1" customFormat="1" ht="15" customHeight="1" x14ac:dyDescent="0.15">
      <c r="B14" s="15"/>
      <c r="C14" s="16"/>
      <c r="D14" s="5"/>
      <c r="E14" s="12"/>
      <c r="F14" s="4"/>
      <c r="G14" s="4"/>
      <c r="H14" s="4"/>
      <c r="I14" s="4"/>
      <c r="J14" s="4"/>
      <c r="K14" s="4"/>
      <c r="L14" s="4"/>
      <c r="M14" s="4"/>
      <c r="N14" s="4"/>
      <c r="O14" s="4"/>
      <c r="P14" s="4"/>
      <c r="Q14" s="4"/>
      <c r="R14" s="4"/>
      <c r="S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row>
    <row r="15" spans="2:131" s="1" customFormat="1" ht="15" customHeight="1" x14ac:dyDescent="0.15">
      <c r="B15" s="15"/>
      <c r="C15" s="16"/>
      <c r="D15" s="5"/>
      <c r="E15" s="12"/>
      <c r="F15" s="4"/>
      <c r="G15" s="4"/>
      <c r="H15" s="4"/>
      <c r="I15" s="4"/>
      <c r="J15" s="4"/>
      <c r="K15" s="4"/>
      <c r="L15" s="4"/>
      <c r="M15" s="4"/>
      <c r="N15" s="4"/>
      <c r="O15" s="4"/>
      <c r="P15" s="4"/>
      <c r="Q15" s="4"/>
      <c r="R15" s="4"/>
      <c r="S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row>
    <row r="16" spans="2:131" s="1" customFormat="1" ht="15" customHeight="1" x14ac:dyDescent="0.15">
      <c r="B16" s="15"/>
      <c r="C16" s="16"/>
      <c r="D16" s="5"/>
      <c r="E16" s="12"/>
      <c r="F16" s="4"/>
      <c r="G16" s="4"/>
      <c r="H16" s="4"/>
      <c r="I16" s="4"/>
      <c r="J16" s="4"/>
      <c r="K16" s="4"/>
      <c r="L16" s="4"/>
      <c r="M16" s="4"/>
      <c r="N16" s="4"/>
      <c r="O16" s="4"/>
      <c r="P16" s="4"/>
      <c r="Q16" s="4"/>
      <c r="R16" s="4"/>
      <c r="S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row>
    <row r="17" spans="2:131" s="1" customFormat="1" ht="15" customHeight="1" x14ac:dyDescent="0.15">
      <c r="B17" s="15"/>
      <c r="C17" s="16"/>
      <c r="D17" s="5"/>
      <c r="E17" s="12"/>
      <c r="F17" s="4"/>
      <c r="G17" s="4"/>
      <c r="H17" s="4"/>
      <c r="I17" s="4"/>
      <c r="J17" s="4"/>
      <c r="K17" s="4"/>
      <c r="L17" s="4"/>
      <c r="M17" s="4"/>
      <c r="N17" s="4"/>
      <c r="O17" s="4"/>
      <c r="P17" s="4"/>
      <c r="Q17" s="4"/>
      <c r="R17" s="4"/>
      <c r="S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row>
    <row r="18" spans="2:131" s="1" customFormat="1" ht="15" customHeight="1" x14ac:dyDescent="0.15">
      <c r="B18" s="15"/>
      <c r="C18" s="16"/>
      <c r="D18" s="5"/>
      <c r="E18" s="12"/>
      <c r="F18" s="4"/>
      <c r="G18" s="4"/>
      <c r="H18" s="4"/>
      <c r="I18" s="4"/>
      <c r="J18" s="4"/>
      <c r="K18" s="4"/>
      <c r="L18" s="4"/>
      <c r="M18" s="4"/>
      <c r="N18" s="4"/>
      <c r="O18" s="4"/>
      <c r="P18" s="4"/>
      <c r="Q18" s="4"/>
      <c r="R18" s="4"/>
      <c r="S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row>
    <row r="19" spans="2:131" s="1" customFormat="1" ht="15" customHeight="1" x14ac:dyDescent="0.15">
      <c r="B19" s="15"/>
      <c r="C19" s="16"/>
      <c r="D19" s="5"/>
      <c r="E19" s="12"/>
      <c r="F19" s="4"/>
      <c r="G19" s="4"/>
      <c r="H19" s="4"/>
      <c r="I19" s="4"/>
      <c r="J19" s="4"/>
      <c r="K19" s="4"/>
      <c r="L19" s="4"/>
      <c r="M19" s="4"/>
      <c r="N19" s="4"/>
      <c r="O19" s="4"/>
      <c r="P19" s="4"/>
      <c r="Q19" s="4"/>
      <c r="R19" s="4"/>
      <c r="S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row>
    <row r="20" spans="2:131" s="1" customFormat="1" ht="15" customHeight="1" x14ac:dyDescent="0.15">
      <c r="B20" s="15"/>
      <c r="C20" s="16"/>
      <c r="D20" s="5"/>
      <c r="E20" s="12"/>
      <c r="F20" s="4"/>
      <c r="G20" s="4"/>
      <c r="H20" s="4"/>
      <c r="I20" s="4"/>
      <c r="J20" s="4"/>
      <c r="K20" s="4"/>
      <c r="L20" s="4"/>
      <c r="M20" s="4"/>
      <c r="N20" s="4"/>
      <c r="O20" s="4"/>
      <c r="P20" s="4"/>
      <c r="Q20" s="4"/>
      <c r="R20" s="4"/>
      <c r="S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row>
    <row r="21" spans="2:131" s="1" customFormat="1" ht="15" customHeight="1" x14ac:dyDescent="0.15">
      <c r="B21" s="15"/>
      <c r="C21" s="16"/>
      <c r="D21" s="5"/>
      <c r="E21" s="12"/>
      <c r="F21" s="4"/>
      <c r="G21" s="4"/>
      <c r="H21" s="4"/>
      <c r="I21" s="4"/>
      <c r="J21" s="4"/>
      <c r="K21" s="4"/>
      <c r="L21" s="4"/>
      <c r="M21" s="4"/>
      <c r="N21" s="4"/>
      <c r="O21" s="4"/>
      <c r="P21" s="4"/>
      <c r="Q21" s="4"/>
      <c r="R21" s="4"/>
      <c r="S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row>
    <row r="22" spans="2:131" s="1" customFormat="1" ht="15" customHeight="1" x14ac:dyDescent="0.15">
      <c r="B22" s="15"/>
      <c r="C22" s="16"/>
      <c r="D22" s="5"/>
      <c r="E22" s="12"/>
      <c r="F22" s="4"/>
      <c r="G22" s="4"/>
      <c r="H22" s="4"/>
      <c r="I22" s="4"/>
      <c r="J22" s="4"/>
      <c r="K22" s="4"/>
      <c r="L22" s="4"/>
      <c r="M22" s="4"/>
      <c r="N22" s="4"/>
      <c r="O22" s="4"/>
      <c r="P22" s="4"/>
      <c r="Q22" s="4"/>
      <c r="R22" s="4"/>
      <c r="S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row>
    <row r="23" spans="2:131" s="1" customFormat="1" ht="15" customHeight="1" x14ac:dyDescent="0.15">
      <c r="B23" s="15"/>
      <c r="C23" s="16"/>
      <c r="D23" s="5"/>
      <c r="E23" s="12"/>
      <c r="F23" s="4"/>
      <c r="G23" s="4"/>
      <c r="H23" s="4"/>
      <c r="I23" s="4"/>
      <c r="J23" s="4"/>
      <c r="K23" s="4"/>
      <c r="L23" s="4"/>
      <c r="M23" s="4"/>
      <c r="N23" s="4"/>
      <c r="O23" s="4"/>
      <c r="P23" s="4"/>
      <c r="Q23" s="4"/>
      <c r="R23" s="4"/>
      <c r="S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row>
    <row r="24" spans="2:131" s="1" customFormat="1" ht="15" customHeight="1" x14ac:dyDescent="0.15">
      <c r="B24" s="15"/>
      <c r="C24" s="16"/>
      <c r="D24" s="5"/>
      <c r="E24" s="12"/>
      <c r="F24" s="4"/>
      <c r="G24" s="4"/>
      <c r="H24" s="4"/>
      <c r="I24" s="4"/>
      <c r="J24" s="4"/>
      <c r="K24" s="4"/>
      <c r="L24" s="4"/>
      <c r="M24" s="4"/>
      <c r="N24" s="4"/>
      <c r="O24" s="4"/>
      <c r="P24" s="4"/>
      <c r="Q24" s="4"/>
      <c r="R24" s="4"/>
      <c r="S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row>
    <row r="25" spans="2:131" s="1" customFormat="1" ht="15" customHeight="1" x14ac:dyDescent="0.15">
      <c r="B25" s="15"/>
      <c r="C25" s="16"/>
      <c r="D25" s="5"/>
      <c r="E25" s="12"/>
      <c r="F25" s="4"/>
      <c r="G25" s="4"/>
      <c r="H25" s="4"/>
      <c r="I25" s="4"/>
      <c r="J25" s="4"/>
      <c r="K25" s="4"/>
      <c r="L25" s="4"/>
      <c r="M25" s="4"/>
      <c r="N25" s="4"/>
      <c r="O25" s="4"/>
      <c r="P25" s="4"/>
      <c r="Q25" s="4"/>
      <c r="R25" s="4"/>
      <c r="S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row>
    <row r="26" spans="2:131" s="1" customFormat="1" ht="15" customHeight="1" x14ac:dyDescent="0.15">
      <c r="B26" s="15"/>
      <c r="C26" s="16"/>
      <c r="D26" s="5"/>
      <c r="E26" s="12"/>
      <c r="F26" s="4"/>
      <c r="G26" s="4"/>
      <c r="H26" s="4"/>
      <c r="I26" s="4"/>
      <c r="J26" s="4"/>
      <c r="K26" s="4"/>
      <c r="L26" s="4"/>
      <c r="M26" s="4"/>
      <c r="N26" s="4"/>
      <c r="O26" s="4"/>
      <c r="P26" s="4"/>
      <c r="Q26" s="4"/>
      <c r="R26" s="4"/>
      <c r="S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row>
    <row r="27" spans="2:131" s="1" customFormat="1" ht="15" customHeight="1" x14ac:dyDescent="0.15">
      <c r="B27" s="20"/>
      <c r="C27" s="20"/>
      <c r="D27" s="47"/>
      <c r="E27" s="34"/>
      <c r="F27" s="10"/>
      <c r="G27" s="10"/>
      <c r="H27" s="10"/>
      <c r="I27" s="10"/>
      <c r="J27" s="10"/>
      <c r="K27" s="10"/>
      <c r="L27" s="10"/>
      <c r="M27" s="10"/>
      <c r="N27" s="10"/>
      <c r="O27" s="10"/>
      <c r="P27" s="10"/>
      <c r="Q27" s="10"/>
      <c r="R27" s="4"/>
      <c r="S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row>
    <row r="28" spans="2:131" s="4" customFormat="1" ht="129.94999999999999" customHeight="1" x14ac:dyDescent="0.15">
      <c r="B28" s="20"/>
      <c r="C28" s="20"/>
      <c r="D28" s="47"/>
      <c r="E28" s="21"/>
      <c r="F28" s="22" t="s">
        <v>35</v>
      </c>
      <c r="G28" s="23" t="s">
        <v>36</v>
      </c>
      <c r="H28" s="23" t="s">
        <v>37</v>
      </c>
      <c r="I28" s="23" t="s">
        <v>38</v>
      </c>
      <c r="J28" s="23" t="s">
        <v>39</v>
      </c>
      <c r="K28" s="23" t="s">
        <v>40</v>
      </c>
      <c r="L28" s="23" t="s">
        <v>41</v>
      </c>
      <c r="M28" s="23" t="s">
        <v>42</v>
      </c>
      <c r="N28" s="23" t="s">
        <v>43</v>
      </c>
      <c r="O28" s="23" t="s">
        <v>44</v>
      </c>
      <c r="P28" s="23" t="s">
        <v>45</v>
      </c>
      <c r="Q28" s="24" t="s">
        <v>22</v>
      </c>
      <c r="R28" s="17"/>
      <c r="S28" s="17"/>
      <c r="T28" s="1"/>
      <c r="U28" s="9"/>
      <c r="V28" s="9"/>
      <c r="W28" s="9"/>
      <c r="AH28" s="17"/>
      <c r="AI28" s="17"/>
      <c r="AJ28" s="17"/>
      <c r="AK28" s="17"/>
      <c r="AL28" s="17"/>
      <c r="AM28" s="17"/>
    </row>
    <row r="29" spans="2:131" s="3" customFormat="1" ht="20.100000000000001" customHeight="1" x14ac:dyDescent="0.15">
      <c r="B29" s="20"/>
      <c r="C29" s="20"/>
      <c r="D29" s="47"/>
      <c r="E29" s="11" t="s">
        <v>0</v>
      </c>
      <c r="F29" s="25"/>
      <c r="G29" s="26"/>
      <c r="H29" s="26"/>
      <c r="I29" s="26"/>
      <c r="J29" s="26"/>
      <c r="K29" s="26"/>
      <c r="L29" s="26"/>
      <c r="M29" s="26"/>
      <c r="N29" s="26"/>
      <c r="O29" s="26"/>
      <c r="P29" s="26"/>
      <c r="Q29" s="27"/>
      <c r="R29" s="18"/>
      <c r="S29" s="18"/>
      <c r="T29" s="1"/>
      <c r="X29" s="72" t="s">
        <v>0</v>
      </c>
      <c r="AF29" s="12"/>
      <c r="AG29" s="4"/>
      <c r="AH29" s="14" t="s">
        <v>1</v>
      </c>
      <c r="AI29" s="18"/>
      <c r="AJ29" s="18"/>
      <c r="AK29" s="18"/>
      <c r="AL29" s="18"/>
      <c r="AM29" s="18"/>
    </row>
    <row r="30" spans="2:131" s="1" customFormat="1" ht="22.5" customHeight="1" x14ac:dyDescent="0.15">
      <c r="B30" s="125" t="s">
        <v>10</v>
      </c>
      <c r="C30" s="126"/>
      <c r="D30" s="126"/>
      <c r="E30" s="38">
        <v>423</v>
      </c>
      <c r="F30" s="35">
        <v>15.130023640661939</v>
      </c>
      <c r="G30" s="32">
        <v>3.5460992907801421</v>
      </c>
      <c r="H30" s="32">
        <v>3.0732860520094563</v>
      </c>
      <c r="I30" s="32">
        <v>9.9290780141843982</v>
      </c>
      <c r="J30" s="32">
        <v>8.9834515366430256</v>
      </c>
      <c r="K30" s="32">
        <v>16.784869976359339</v>
      </c>
      <c r="L30" s="32">
        <v>2.8368794326241136</v>
      </c>
      <c r="M30" s="32">
        <v>8.9834515366430256</v>
      </c>
      <c r="N30" s="32">
        <v>1.8912529550827424</v>
      </c>
      <c r="O30" s="32">
        <v>0.2364066193853428</v>
      </c>
      <c r="P30" s="32">
        <v>1.4184397163120568</v>
      </c>
      <c r="Q30" s="33">
        <v>27.186761229314421</v>
      </c>
      <c r="R30" s="19"/>
      <c r="S30" s="19"/>
      <c r="U30" s="125" t="s">
        <v>10</v>
      </c>
      <c r="V30" s="126"/>
      <c r="W30" s="126"/>
      <c r="X30" s="38">
        <f t="shared" ref="X30:X33" si="0">IF(LEN(E30)=0,"",E30)</f>
        <v>423</v>
      </c>
      <c r="Y30" s="78"/>
      <c r="Z30" s="79"/>
      <c r="AA30" s="79"/>
      <c r="AB30" s="79"/>
      <c r="AC30" s="79"/>
      <c r="AD30" s="79"/>
      <c r="AE30" s="79"/>
      <c r="AF30" s="79"/>
      <c r="AG30" s="80"/>
      <c r="AH30" s="81"/>
      <c r="AI30" s="8"/>
      <c r="AJ30" s="8"/>
      <c r="AK30" s="8"/>
      <c r="AL30" s="8"/>
      <c r="AM30" s="8"/>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row>
    <row r="31" spans="2:131" s="1" customFormat="1" ht="22.5" customHeight="1" x14ac:dyDescent="0.15">
      <c r="B31" s="127" t="s">
        <v>11</v>
      </c>
      <c r="C31" s="43" t="s">
        <v>12</v>
      </c>
      <c r="D31" s="44"/>
      <c r="E31" s="39">
        <v>180</v>
      </c>
      <c r="F31" s="36">
        <v>17.222222222222221</v>
      </c>
      <c r="G31" s="28">
        <v>1.6666666666666667</v>
      </c>
      <c r="H31" s="28">
        <v>6.1111111111111107</v>
      </c>
      <c r="I31" s="60">
        <v>16.111111111111111</v>
      </c>
      <c r="J31" s="28">
        <v>5</v>
      </c>
      <c r="K31" s="57">
        <v>8.3333333333333321</v>
      </c>
      <c r="L31" s="28">
        <v>5</v>
      </c>
      <c r="M31" s="60">
        <v>15.555555555555555</v>
      </c>
      <c r="N31" s="28">
        <v>2.2222222222222223</v>
      </c>
      <c r="O31" s="28">
        <v>0.55555555555555558</v>
      </c>
      <c r="P31" s="28">
        <v>2.2222222222222223</v>
      </c>
      <c r="Q31" s="62">
        <v>20</v>
      </c>
      <c r="R31" s="19"/>
      <c r="S31" s="19"/>
      <c r="T31" s="4"/>
      <c r="U31" s="127" t="s">
        <v>11</v>
      </c>
      <c r="V31" s="43" t="s">
        <v>12</v>
      </c>
      <c r="W31" s="44"/>
      <c r="X31" s="39">
        <f t="shared" si="0"/>
        <v>180</v>
      </c>
      <c r="Y31" s="73"/>
      <c r="Z31" s="7"/>
      <c r="AA31" s="7"/>
      <c r="AB31" s="7"/>
      <c r="AC31" s="7"/>
      <c r="AD31" s="7"/>
      <c r="AE31" s="7"/>
      <c r="AF31" s="7"/>
      <c r="AG31" s="4"/>
      <c r="AH31" s="74"/>
      <c r="AI31" s="8"/>
      <c r="AJ31" s="8"/>
      <c r="AK31" s="8"/>
      <c r="AL31" s="8"/>
      <c r="AM31" s="8"/>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row>
    <row r="32" spans="2:131" s="1" customFormat="1" ht="22.5" customHeight="1" x14ac:dyDescent="0.15">
      <c r="B32" s="128"/>
      <c r="C32" s="41" t="s">
        <v>13</v>
      </c>
      <c r="D32" s="45"/>
      <c r="E32" s="39">
        <v>82</v>
      </c>
      <c r="F32" s="36">
        <v>10.975609756097562</v>
      </c>
      <c r="G32" s="28">
        <v>3.6585365853658534</v>
      </c>
      <c r="H32" s="28">
        <v>0</v>
      </c>
      <c r="I32" s="28">
        <v>7.3170731707317067</v>
      </c>
      <c r="J32" s="28">
        <v>6.0975609756097562</v>
      </c>
      <c r="K32" s="49">
        <v>35.365853658536587</v>
      </c>
      <c r="L32" s="28">
        <v>1.2195121951219512</v>
      </c>
      <c r="M32" s="28">
        <v>7.3170731707317067</v>
      </c>
      <c r="N32" s="28">
        <v>1.2195121951219512</v>
      </c>
      <c r="O32" s="28">
        <v>0</v>
      </c>
      <c r="P32" s="28">
        <v>0</v>
      </c>
      <c r="Q32" s="29">
        <v>26.829268292682929</v>
      </c>
      <c r="R32" s="19"/>
      <c r="S32" s="19"/>
      <c r="T32" s="4"/>
      <c r="U32" s="128"/>
      <c r="V32" s="41" t="s">
        <v>13</v>
      </c>
      <c r="W32" s="45"/>
      <c r="X32" s="39">
        <f t="shared" si="0"/>
        <v>82</v>
      </c>
      <c r="Y32" s="73"/>
      <c r="Z32" s="7"/>
      <c r="AA32" s="7"/>
      <c r="AB32" s="7"/>
      <c r="AC32" s="7"/>
      <c r="AD32" s="7"/>
      <c r="AE32" s="7"/>
      <c r="AF32" s="7"/>
      <c r="AG32" s="4"/>
      <c r="AH32" s="74"/>
      <c r="AI32" s="8"/>
      <c r="AJ32" s="8"/>
      <c r="AK32" s="8"/>
      <c r="AL32" s="8"/>
      <c r="AM32" s="8"/>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row>
    <row r="33" spans="2:131" s="1" customFormat="1" ht="22.5" customHeight="1" x14ac:dyDescent="0.15">
      <c r="B33" s="129"/>
      <c r="C33" s="42" t="s">
        <v>14</v>
      </c>
      <c r="D33" s="46"/>
      <c r="E33" s="40">
        <v>138</v>
      </c>
      <c r="F33" s="37">
        <v>15.217391304347828</v>
      </c>
      <c r="G33" s="30">
        <v>6.5217391304347823</v>
      </c>
      <c r="H33" s="30">
        <v>0.72463768115942029</v>
      </c>
      <c r="I33" s="48">
        <v>3.6231884057971016</v>
      </c>
      <c r="J33" s="56">
        <v>14.492753623188406</v>
      </c>
      <c r="K33" s="30">
        <v>17.391304347826086</v>
      </c>
      <c r="L33" s="30">
        <v>1.4492753623188406</v>
      </c>
      <c r="M33" s="48">
        <v>2.1739130434782608</v>
      </c>
      <c r="N33" s="30">
        <v>2.1739130434782608</v>
      </c>
      <c r="O33" s="30">
        <v>0</v>
      </c>
      <c r="P33" s="30">
        <v>0.72463768115942029</v>
      </c>
      <c r="Q33" s="61">
        <v>35.507246376811594</v>
      </c>
      <c r="R33" s="4"/>
      <c r="S33" s="4"/>
      <c r="U33" s="129"/>
      <c r="V33" s="42" t="s">
        <v>14</v>
      </c>
      <c r="W33" s="46"/>
      <c r="X33" s="40">
        <f t="shared" si="0"/>
        <v>138</v>
      </c>
      <c r="Y33" s="75"/>
      <c r="Z33" s="76"/>
      <c r="AA33" s="76"/>
      <c r="AB33" s="76"/>
      <c r="AC33" s="76"/>
      <c r="AD33" s="76"/>
      <c r="AE33" s="76"/>
      <c r="AF33" s="76"/>
      <c r="AG33" s="76"/>
      <c r="AH33" s="77"/>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row>
    <row r="34" spans="2:131" ht="22.5" customHeight="1" x14ac:dyDescent="0.15">
      <c r="F34" s="83">
        <f>F31-F32</f>
        <v>6.2466124661246596</v>
      </c>
      <c r="G34" s="83">
        <f t="shared" ref="G34:Q34" si="1">G31-G32</f>
        <v>-1.9918699186991866</v>
      </c>
      <c r="H34" s="83">
        <f t="shared" si="1"/>
        <v>6.1111111111111107</v>
      </c>
      <c r="I34" s="83">
        <f t="shared" si="1"/>
        <v>8.794037940379404</v>
      </c>
      <c r="J34" s="83">
        <f t="shared" si="1"/>
        <v>-1.0975609756097562</v>
      </c>
      <c r="K34" s="83">
        <f t="shared" si="1"/>
        <v>-27.032520325203254</v>
      </c>
      <c r="L34" s="83">
        <f t="shared" si="1"/>
        <v>3.7804878048780486</v>
      </c>
      <c r="M34" s="83">
        <f t="shared" si="1"/>
        <v>8.2384823848238486</v>
      </c>
      <c r="N34" s="83">
        <f t="shared" si="1"/>
        <v>1.0027100271002711</v>
      </c>
      <c r="O34" s="83">
        <f t="shared" si="1"/>
        <v>0.55555555555555558</v>
      </c>
      <c r="P34" s="83">
        <f t="shared" si="1"/>
        <v>2.2222222222222223</v>
      </c>
      <c r="Q34" s="83">
        <f t="shared" si="1"/>
        <v>-6.8292682926829293</v>
      </c>
    </row>
    <row r="35" spans="2:131" ht="22.5" customHeight="1" x14ac:dyDescent="0.15">
      <c r="D35" s="82" t="str">
        <f>F28</f>
        <v>総務・人事・CSR・法務・経営企画</v>
      </c>
      <c r="E35" s="82" t="str">
        <f t="shared" ref="E35:K35" si="2">G28</f>
        <v>経理・財務</v>
      </c>
      <c r="F35" s="82" t="str">
        <f t="shared" si="2"/>
        <v>企画・広報・編集・調査</v>
      </c>
      <c r="G35" s="82" t="str">
        <f t="shared" si="2"/>
        <v>営業</v>
      </c>
      <c r="H35" s="82" t="str">
        <f t="shared" si="2"/>
        <v>営業等の事務</v>
      </c>
      <c r="I35" s="82" t="str">
        <f t="shared" si="2"/>
        <v>販売・接客サービス・カスタマーサポート</v>
      </c>
      <c r="J35" s="82" t="str">
        <f t="shared" si="2"/>
        <v>情報システム</v>
      </c>
      <c r="K35" s="82" t="str">
        <f t="shared" si="2"/>
        <v>設計・品質管理・生産技術・研究開発・デザイン等</v>
      </c>
      <c r="L35" s="82" t="str">
        <f t="shared" ref="L35" si="3">N28</f>
        <v>製造・生産現場の作業</v>
      </c>
      <c r="M35" s="82" t="str">
        <f t="shared" ref="M35" si="4">O28</f>
        <v>建設・土木作業</v>
      </c>
      <c r="N35" s="82" t="str">
        <f t="shared" ref="N35" si="5">P28</f>
        <v>輸送・運転業務</v>
      </c>
      <c r="O35" s="82" t="str">
        <f t="shared" ref="O35" si="6">Q28</f>
        <v>その他</v>
      </c>
      <c r="P35" s="82" t="s">
        <v>323</v>
      </c>
    </row>
    <row r="36" spans="2:131" ht="22.5" customHeight="1" x14ac:dyDescent="0.15">
      <c r="C36" t="str">
        <f>C31 &amp; "(n=" &amp; E31 &amp; ")"</f>
        <v>男性・管理職/総合職(n=180)</v>
      </c>
      <c r="D36" s="83">
        <f>F31</f>
        <v>17.222222222222221</v>
      </c>
      <c r="E36" s="83">
        <f t="shared" ref="E36:K38" si="7">G31</f>
        <v>1.6666666666666667</v>
      </c>
      <c r="F36" s="83">
        <f t="shared" si="7"/>
        <v>6.1111111111111107</v>
      </c>
      <c r="G36" s="83">
        <f t="shared" si="7"/>
        <v>16.111111111111111</v>
      </c>
      <c r="H36" s="83">
        <f t="shared" si="7"/>
        <v>5</v>
      </c>
      <c r="I36" s="83">
        <f t="shared" si="7"/>
        <v>8.3333333333333321</v>
      </c>
      <c r="J36" s="83">
        <f t="shared" si="7"/>
        <v>5</v>
      </c>
      <c r="K36" s="83">
        <f t="shared" si="7"/>
        <v>15.555555555555555</v>
      </c>
      <c r="L36" s="83">
        <f t="shared" ref="L36:L38" si="8">N31</f>
        <v>2.2222222222222223</v>
      </c>
      <c r="M36" s="83">
        <f t="shared" ref="M36:M38" si="9">O31</f>
        <v>0.55555555555555558</v>
      </c>
      <c r="N36" s="83">
        <f t="shared" ref="N36:N38" si="10">P31</f>
        <v>2.2222222222222223</v>
      </c>
      <c r="O36" s="83">
        <f t="shared" ref="O36:O38" si="11">Q31</f>
        <v>20</v>
      </c>
      <c r="P36" s="83">
        <f>SUM(D36:O36)</f>
        <v>100.00000000000001</v>
      </c>
    </row>
    <row r="37" spans="2:131" ht="22.5" customHeight="1" x14ac:dyDescent="0.15">
      <c r="C37" t="str">
        <f t="shared" ref="C37:C38" si="12">C32 &amp; "(n=" &amp; E32 &amp; ")"</f>
        <v>女性・管理職/総合職(n=82)</v>
      </c>
      <c r="D37" s="83">
        <f t="shared" ref="D37:D38" si="13">F32</f>
        <v>10.975609756097562</v>
      </c>
      <c r="E37" s="83">
        <f t="shared" si="7"/>
        <v>3.6585365853658534</v>
      </c>
      <c r="F37" s="83">
        <f t="shared" si="7"/>
        <v>0</v>
      </c>
      <c r="G37" s="83">
        <f t="shared" si="7"/>
        <v>7.3170731707317067</v>
      </c>
      <c r="H37" s="83">
        <f t="shared" si="7"/>
        <v>6.0975609756097562</v>
      </c>
      <c r="I37" s="83">
        <f t="shared" si="7"/>
        <v>35.365853658536587</v>
      </c>
      <c r="J37" s="83">
        <f t="shared" si="7"/>
        <v>1.2195121951219512</v>
      </c>
      <c r="K37" s="83">
        <f t="shared" si="7"/>
        <v>7.3170731707317067</v>
      </c>
      <c r="L37" s="83">
        <f t="shared" si="8"/>
        <v>1.2195121951219512</v>
      </c>
      <c r="M37" s="83">
        <f t="shared" si="9"/>
        <v>0</v>
      </c>
      <c r="N37" s="83">
        <f t="shared" si="10"/>
        <v>0</v>
      </c>
      <c r="O37" s="83">
        <f t="shared" si="11"/>
        <v>26.829268292682929</v>
      </c>
      <c r="P37" s="83">
        <f t="shared" ref="P37:P39" si="14">SUM(D37:O37)</f>
        <v>100</v>
      </c>
    </row>
    <row r="38" spans="2:131" ht="22.5" customHeight="1" x14ac:dyDescent="0.15">
      <c r="C38" t="str">
        <f t="shared" si="12"/>
        <v>女性・一般職(n=138)</v>
      </c>
      <c r="D38" s="83">
        <f t="shared" si="13"/>
        <v>15.217391304347828</v>
      </c>
      <c r="E38" s="83">
        <f t="shared" si="7"/>
        <v>6.5217391304347823</v>
      </c>
      <c r="F38" s="83">
        <f t="shared" si="7"/>
        <v>0.72463768115942029</v>
      </c>
      <c r="G38" s="83">
        <f t="shared" si="7"/>
        <v>3.6231884057971016</v>
      </c>
      <c r="H38" s="83">
        <f t="shared" si="7"/>
        <v>14.492753623188406</v>
      </c>
      <c r="I38" s="83">
        <f t="shared" si="7"/>
        <v>17.391304347826086</v>
      </c>
      <c r="J38" s="83">
        <f t="shared" si="7"/>
        <v>1.4492753623188406</v>
      </c>
      <c r="K38" s="83">
        <f t="shared" si="7"/>
        <v>2.1739130434782608</v>
      </c>
      <c r="L38" s="83">
        <f t="shared" si="8"/>
        <v>2.1739130434782608</v>
      </c>
      <c r="M38" s="83">
        <f t="shared" si="9"/>
        <v>0</v>
      </c>
      <c r="N38" s="83">
        <f t="shared" si="10"/>
        <v>0.72463768115942029</v>
      </c>
      <c r="O38" s="83">
        <f t="shared" si="11"/>
        <v>35.507246376811594</v>
      </c>
      <c r="P38" s="83">
        <f t="shared" si="14"/>
        <v>100</v>
      </c>
    </row>
    <row r="39" spans="2:131" ht="22.5" customHeight="1" x14ac:dyDescent="0.15">
      <c r="C39" t="str">
        <f>B30 &amp; "(n=" &amp; E30 &amp; ")"</f>
        <v>全体(n=423)</v>
      </c>
      <c r="D39" s="83">
        <f>F30</f>
        <v>15.130023640661939</v>
      </c>
      <c r="E39" s="83">
        <f t="shared" ref="E39:K39" si="15">G30</f>
        <v>3.5460992907801421</v>
      </c>
      <c r="F39" s="83">
        <f t="shared" si="15"/>
        <v>3.0732860520094563</v>
      </c>
      <c r="G39" s="83">
        <f t="shared" si="15"/>
        <v>9.9290780141843982</v>
      </c>
      <c r="H39" s="83">
        <f t="shared" si="15"/>
        <v>8.9834515366430256</v>
      </c>
      <c r="I39" s="83">
        <f t="shared" si="15"/>
        <v>16.784869976359339</v>
      </c>
      <c r="J39" s="83">
        <f t="shared" si="15"/>
        <v>2.8368794326241136</v>
      </c>
      <c r="K39" s="83">
        <f t="shared" si="15"/>
        <v>8.9834515366430256</v>
      </c>
      <c r="L39" s="83">
        <f t="shared" ref="L39" si="16">N30</f>
        <v>1.8912529550827424</v>
      </c>
      <c r="M39" s="83">
        <f t="shared" ref="M39" si="17">O30</f>
        <v>0.2364066193853428</v>
      </c>
      <c r="N39" s="83">
        <f t="shared" ref="N39" si="18">P30</f>
        <v>1.4184397163120568</v>
      </c>
      <c r="O39" s="83">
        <f t="shared" ref="O39" si="19">Q30</f>
        <v>27.186761229314421</v>
      </c>
      <c r="P39" s="83">
        <f t="shared" si="14"/>
        <v>100</v>
      </c>
    </row>
    <row r="40" spans="2:131" ht="22.5" customHeight="1" x14ac:dyDescent="0.15"/>
    <row r="41" spans="2:131" ht="22.5" customHeight="1" x14ac:dyDescent="0.15"/>
    <row r="42" spans="2:131" ht="22.5" customHeight="1" x14ac:dyDescent="0.15"/>
    <row r="43" spans="2:131" ht="22.5" customHeight="1" x14ac:dyDescent="0.15"/>
    <row r="44" spans="2:131" ht="22.5" customHeight="1" x14ac:dyDescent="0.15"/>
    <row r="45" spans="2:131" ht="22.5" customHeight="1" x14ac:dyDescent="0.15"/>
    <row r="46" spans="2:131" ht="22.5" customHeight="1" x14ac:dyDescent="0.15"/>
    <row r="47" spans="2:131" ht="22.5" customHeight="1" x14ac:dyDescent="0.15"/>
    <row r="48" spans="2:131" ht="22.5" customHeight="1" x14ac:dyDescent="0.15"/>
    <row r="49" ht="22.5" customHeight="1" x14ac:dyDescent="0.15"/>
    <row r="50" ht="22.5" customHeight="1" x14ac:dyDescent="0.15"/>
    <row r="51" ht="22.5" customHeight="1" x14ac:dyDescent="0.15"/>
  </sheetData>
  <mergeCells count="4">
    <mergeCell ref="B30:D30"/>
    <mergeCell ref="B31:B33"/>
    <mergeCell ref="U30:W30"/>
    <mergeCell ref="U31:U33"/>
  </mergeCells>
  <phoneticPr fontId="5"/>
  <conditionalFormatting sqref="AH28:AM28 C31:C32 F28:S28">
    <cfRule type="cellIs" dxfId="177" priority="2" stopIfTrue="1" operator="equal">
      <formula>"."</formula>
    </cfRule>
  </conditionalFormatting>
  <conditionalFormatting sqref="V31:V32">
    <cfRule type="cellIs" dxfId="176"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5D9F1"/>
    <pageSetUpPr fitToPage="1"/>
  </sheetPr>
  <dimension ref="B1:DR51"/>
  <sheetViews>
    <sheetView topLeftCell="A27" zoomScaleNormal="100" workbookViewId="0">
      <selection activeCell="A34" sqref="A34:XFD34"/>
    </sheetView>
  </sheetViews>
  <sheetFormatPr defaultColWidth="5.25" defaultRowHeight="13.5" x14ac:dyDescent="0.15"/>
  <cols>
    <col min="1" max="2" width="7" customWidth="1"/>
    <col min="3" max="3" width="25.625" customWidth="1"/>
    <col min="4" max="4" width="4.625" customWidth="1"/>
    <col min="5" max="5" width="5.375" customWidth="1"/>
    <col min="6" max="10" width="6.75" customWidth="1"/>
    <col min="11" max="11" width="3.375" customWidth="1"/>
    <col min="12" max="12" width="7" customWidth="1"/>
    <col min="13" max="13" width="25.625" customWidth="1"/>
    <col min="14" max="14" width="4.625" customWidth="1"/>
    <col min="15" max="15" width="5.375" customWidth="1"/>
    <col min="16" max="24" width="5.25" customWidth="1"/>
    <col min="25" max="31" width="5.375" customWidth="1"/>
    <col min="32" max="122" width="5.25" customWidth="1"/>
  </cols>
  <sheetData>
    <row r="1" spans="2:122" s="1" customFormat="1" ht="21.75" customHeight="1" x14ac:dyDescent="0.15">
      <c r="B1" s="15"/>
      <c r="C1" s="16"/>
      <c r="D1" s="2"/>
      <c r="E1" s="13"/>
      <c r="F1" s="4"/>
      <c r="G1" s="4"/>
      <c r="H1" s="4"/>
      <c r="I1" s="4"/>
      <c r="J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row>
    <row r="2" spans="2:122" s="1" customFormat="1" ht="15" customHeight="1" x14ac:dyDescent="0.15">
      <c r="B2" s="15"/>
      <c r="C2" s="16"/>
      <c r="D2" s="2"/>
      <c r="E2" s="13"/>
      <c r="F2" s="4"/>
      <c r="G2" s="4"/>
      <c r="H2" s="4"/>
      <c r="I2" s="4"/>
      <c r="J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row>
    <row r="3" spans="2:122" s="1" customFormat="1" ht="15" customHeight="1" x14ac:dyDescent="0.15">
      <c r="B3" s="15"/>
      <c r="C3" s="16"/>
      <c r="D3" s="2"/>
      <c r="E3" s="13"/>
      <c r="F3" s="4"/>
      <c r="G3" s="4"/>
      <c r="H3" s="4"/>
      <c r="I3" s="4"/>
      <c r="J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row>
    <row r="4" spans="2:122" s="1" customFormat="1" ht="15" customHeight="1" x14ac:dyDescent="0.15">
      <c r="B4" s="15"/>
      <c r="C4" s="16"/>
      <c r="D4" s="2"/>
      <c r="E4" s="13"/>
      <c r="F4" s="4"/>
      <c r="G4" s="4"/>
      <c r="H4" s="4"/>
      <c r="I4" s="4"/>
      <c r="J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row>
    <row r="5" spans="2:122" s="1" customFormat="1" ht="15" customHeight="1" x14ac:dyDescent="0.15">
      <c r="B5" s="15"/>
      <c r="C5" s="16"/>
      <c r="D5" s="2"/>
      <c r="E5" s="13"/>
      <c r="F5" s="4"/>
      <c r="G5" s="4"/>
      <c r="H5" s="4"/>
      <c r="I5" s="4"/>
      <c r="J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row>
    <row r="6" spans="2:122" s="1" customFormat="1" ht="15" customHeight="1" x14ac:dyDescent="0.15">
      <c r="B6" s="15"/>
      <c r="C6" s="16"/>
      <c r="D6" s="2"/>
      <c r="E6" s="13"/>
      <c r="F6" s="4"/>
      <c r="G6" s="4"/>
      <c r="H6" s="4"/>
      <c r="I6" s="4"/>
      <c r="J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row>
    <row r="7" spans="2:122" s="1" customFormat="1" ht="15" customHeight="1" x14ac:dyDescent="0.15">
      <c r="B7" s="15"/>
      <c r="C7" s="16"/>
      <c r="D7" s="2"/>
      <c r="E7" s="13"/>
      <c r="F7" s="4"/>
      <c r="G7" s="4"/>
      <c r="H7" s="4"/>
      <c r="I7" s="4"/>
      <c r="J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row>
    <row r="8" spans="2:122" s="1" customFormat="1" ht="15" hidden="1" customHeight="1" x14ac:dyDescent="0.15">
      <c r="B8" s="15"/>
      <c r="C8" s="16"/>
      <c r="D8" s="2"/>
      <c r="E8" s="13"/>
      <c r="F8" s="4"/>
      <c r="G8" s="4"/>
      <c r="H8" s="4"/>
      <c r="I8" s="4"/>
      <c r="J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row>
    <row r="9" spans="2:122" s="1" customFormat="1" ht="15" hidden="1" customHeight="1" x14ac:dyDescent="0.15">
      <c r="B9" s="15"/>
      <c r="C9" s="16"/>
      <c r="D9" s="2"/>
      <c r="E9" s="13"/>
      <c r="F9" s="4"/>
      <c r="G9" s="4"/>
      <c r="H9" s="4"/>
      <c r="I9" s="4"/>
      <c r="J9" s="4"/>
      <c r="K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row>
    <row r="10" spans="2:122" s="1" customFormat="1" ht="15" hidden="1" customHeight="1" x14ac:dyDescent="0.15">
      <c r="B10" s="15"/>
      <c r="C10" s="16"/>
      <c r="D10" s="5"/>
      <c r="E10" s="12"/>
      <c r="F10" s="4"/>
      <c r="G10" s="4"/>
      <c r="H10" s="4"/>
      <c r="I10" s="4"/>
      <c r="J10" s="4"/>
      <c r="K10" s="3"/>
      <c r="O10" s="4"/>
      <c r="P10" s="4"/>
      <c r="Q10" s="4"/>
      <c r="R10" s="4"/>
      <c r="S10" s="4"/>
      <c r="T10" s="4"/>
      <c r="U10" s="4"/>
      <c r="V10" s="4"/>
      <c r="W10" s="4"/>
      <c r="X10" s="3"/>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row>
    <row r="11" spans="2:122" s="1" customFormat="1" ht="15" hidden="1" customHeight="1" x14ac:dyDescent="0.15">
      <c r="B11" s="15"/>
      <c r="C11" s="16"/>
      <c r="D11" s="5"/>
      <c r="E11" s="12"/>
      <c r="F11" s="4"/>
      <c r="G11" s="4"/>
      <c r="H11" s="4"/>
      <c r="I11" s="4"/>
      <c r="J11" s="4"/>
      <c r="K11" s="6"/>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row>
    <row r="12" spans="2:122" s="1" customFormat="1" ht="15" hidden="1" customHeight="1" x14ac:dyDescent="0.15">
      <c r="B12" s="15"/>
      <c r="C12" s="16"/>
      <c r="D12" s="5"/>
      <c r="E12" s="12"/>
      <c r="F12" s="4"/>
      <c r="G12" s="4"/>
      <c r="H12" s="4"/>
      <c r="I12" s="4"/>
      <c r="J12" s="4"/>
      <c r="K12" s="6"/>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row>
    <row r="13" spans="2:122" s="1" customFormat="1" ht="15" hidden="1" customHeight="1" x14ac:dyDescent="0.15">
      <c r="B13" s="15"/>
      <c r="C13" s="16"/>
      <c r="D13" s="5"/>
      <c r="E13" s="12"/>
      <c r="F13" s="4"/>
      <c r="G13" s="4"/>
      <c r="H13" s="4"/>
      <c r="I13" s="4"/>
      <c r="J13" s="4"/>
      <c r="K13" s="6"/>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row>
    <row r="14" spans="2:122" s="1" customFormat="1" ht="15" customHeight="1" x14ac:dyDescent="0.15">
      <c r="B14" s="15"/>
      <c r="C14" s="16"/>
      <c r="D14" s="5"/>
      <c r="E14" s="12"/>
      <c r="F14" s="4"/>
      <c r="G14" s="4"/>
      <c r="H14" s="4"/>
      <c r="I14" s="4"/>
      <c r="J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row>
    <row r="15" spans="2:122" s="1" customFormat="1" ht="15" customHeight="1" x14ac:dyDescent="0.15">
      <c r="B15" s="15"/>
      <c r="C15" s="16"/>
      <c r="D15" s="5"/>
      <c r="E15" s="12"/>
      <c r="F15" s="4"/>
      <c r="G15" s="4"/>
      <c r="H15" s="4"/>
      <c r="I15" s="4"/>
      <c r="J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row>
    <row r="16" spans="2:122" s="1" customFormat="1" ht="15" customHeight="1" x14ac:dyDescent="0.15">
      <c r="B16" s="15"/>
      <c r="C16" s="16"/>
      <c r="D16" s="5"/>
      <c r="E16" s="12"/>
      <c r="F16" s="4"/>
      <c r="G16" s="4"/>
      <c r="H16" s="4"/>
      <c r="I16" s="4"/>
      <c r="J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row>
    <row r="17" spans="2:122" s="1" customFormat="1" ht="15" customHeight="1" x14ac:dyDescent="0.15">
      <c r="B17" s="15"/>
      <c r="C17" s="16"/>
      <c r="D17" s="5"/>
      <c r="E17" s="12"/>
      <c r="F17" s="4"/>
      <c r="G17" s="4"/>
      <c r="H17" s="4"/>
      <c r="I17" s="4"/>
      <c r="J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row>
    <row r="18" spans="2:122" s="1" customFormat="1" ht="15" customHeight="1" x14ac:dyDescent="0.15">
      <c r="B18" s="15"/>
      <c r="C18" s="16"/>
      <c r="D18" s="5"/>
      <c r="E18" s="12"/>
      <c r="F18" s="4"/>
      <c r="G18" s="4"/>
      <c r="H18" s="4"/>
      <c r="I18" s="4"/>
      <c r="J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row>
    <row r="19" spans="2:122" s="1" customFormat="1" ht="15" customHeight="1" x14ac:dyDescent="0.15">
      <c r="B19" s="15"/>
      <c r="C19" s="16"/>
      <c r="D19" s="5"/>
      <c r="E19" s="12"/>
      <c r="F19" s="4"/>
      <c r="G19" s="4"/>
      <c r="H19" s="4"/>
      <c r="I19" s="4"/>
      <c r="J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row>
    <row r="20" spans="2:122" s="1" customFormat="1" ht="15" customHeight="1" x14ac:dyDescent="0.15">
      <c r="B20" s="15"/>
      <c r="C20" s="16"/>
      <c r="D20" s="5"/>
      <c r="E20" s="12"/>
      <c r="F20" s="4"/>
      <c r="G20" s="4"/>
      <c r="H20" s="4"/>
      <c r="I20" s="4"/>
      <c r="J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row>
    <row r="21" spans="2:122" s="1" customFormat="1" ht="15" customHeight="1" x14ac:dyDescent="0.15">
      <c r="B21" s="15"/>
      <c r="C21" s="16"/>
      <c r="D21" s="5"/>
      <c r="E21" s="12"/>
      <c r="F21" s="4"/>
      <c r="G21" s="4"/>
      <c r="H21" s="4"/>
      <c r="I21" s="4"/>
      <c r="J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row>
    <row r="22" spans="2:122" s="1" customFormat="1" ht="15" customHeight="1" x14ac:dyDescent="0.15">
      <c r="B22" s="15"/>
      <c r="C22" s="16"/>
      <c r="D22" s="5"/>
      <c r="E22" s="12"/>
      <c r="F22" s="4"/>
      <c r="G22" s="4"/>
      <c r="H22" s="4"/>
      <c r="I22" s="4"/>
      <c r="J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row>
    <row r="23" spans="2:122" s="1" customFormat="1" ht="15" customHeight="1" x14ac:dyDescent="0.15">
      <c r="B23" s="15"/>
      <c r="C23" s="16"/>
      <c r="D23" s="5"/>
      <c r="E23" s="12"/>
      <c r="F23" s="4"/>
      <c r="G23" s="4"/>
      <c r="H23" s="4"/>
      <c r="I23" s="4"/>
      <c r="J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row>
    <row r="24" spans="2:122" s="1" customFormat="1" ht="15" customHeight="1" x14ac:dyDescent="0.15">
      <c r="B24" s="15"/>
      <c r="C24" s="16"/>
      <c r="D24" s="5"/>
      <c r="E24" s="12"/>
      <c r="F24" s="4"/>
      <c r="G24" s="4"/>
      <c r="H24" s="4"/>
      <c r="I24" s="4"/>
      <c r="J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row>
    <row r="25" spans="2:122" s="1" customFormat="1" ht="15" customHeight="1" x14ac:dyDescent="0.15">
      <c r="B25" s="15"/>
      <c r="C25" s="16"/>
      <c r="D25" s="5"/>
      <c r="E25" s="12"/>
      <c r="F25" s="4"/>
      <c r="G25" s="4"/>
      <c r="H25" s="4"/>
      <c r="I25" s="4"/>
      <c r="J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row>
    <row r="26" spans="2:122" s="1" customFormat="1" ht="15" customHeight="1" x14ac:dyDescent="0.15">
      <c r="B26" s="15"/>
      <c r="C26" s="16"/>
      <c r="D26" s="5"/>
      <c r="E26" s="12"/>
      <c r="F26" s="4"/>
      <c r="G26" s="4"/>
      <c r="H26" s="4"/>
      <c r="I26" s="4"/>
      <c r="J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row>
    <row r="27" spans="2:122" s="1" customFormat="1" ht="15" customHeight="1" x14ac:dyDescent="0.15">
      <c r="B27" s="20"/>
      <c r="C27" s="20"/>
      <c r="D27" s="47"/>
      <c r="E27" s="34"/>
      <c r="F27" s="10"/>
      <c r="G27" s="10"/>
      <c r="H27" s="10"/>
      <c r="I27" s="4"/>
      <c r="J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row>
    <row r="28" spans="2:122" s="4" customFormat="1" ht="129.94999999999999" customHeight="1" x14ac:dyDescent="0.15">
      <c r="B28" s="20"/>
      <c r="C28" s="20"/>
      <c r="D28" s="47"/>
      <c r="E28" s="21"/>
      <c r="F28" s="22" t="s">
        <v>316</v>
      </c>
      <c r="G28" s="23" t="s">
        <v>317</v>
      </c>
      <c r="H28" s="24" t="s">
        <v>318</v>
      </c>
      <c r="I28" s="17"/>
      <c r="J28" s="17"/>
      <c r="K28" s="1"/>
      <c r="L28" s="9"/>
      <c r="M28" s="9"/>
      <c r="N28" s="9"/>
      <c r="Y28" s="17"/>
      <c r="Z28" s="17"/>
      <c r="AA28" s="17"/>
      <c r="AB28" s="17"/>
      <c r="AC28" s="17"/>
      <c r="AD28" s="17"/>
    </row>
    <row r="29" spans="2:122" s="3" customFormat="1" ht="20.100000000000001" customHeight="1" x14ac:dyDescent="0.15">
      <c r="B29" s="20"/>
      <c r="C29" s="20"/>
      <c r="D29" s="47"/>
      <c r="E29" s="11" t="s">
        <v>0</v>
      </c>
      <c r="F29" s="25"/>
      <c r="G29" s="26"/>
      <c r="H29" s="27"/>
      <c r="I29" s="18"/>
      <c r="J29" s="18"/>
      <c r="K29" s="1"/>
      <c r="O29" s="72" t="s">
        <v>0</v>
      </c>
      <c r="W29" s="12"/>
      <c r="X29" s="4"/>
      <c r="Y29" s="14" t="s">
        <v>1</v>
      </c>
      <c r="Z29" s="18"/>
      <c r="AA29" s="18"/>
      <c r="AB29" s="18"/>
      <c r="AC29" s="18"/>
      <c r="AD29" s="18"/>
    </row>
    <row r="30" spans="2:122" s="1" customFormat="1" ht="22.5" customHeight="1" x14ac:dyDescent="0.15">
      <c r="B30" s="125" t="s">
        <v>10</v>
      </c>
      <c r="C30" s="126"/>
      <c r="D30" s="126"/>
      <c r="E30" s="38">
        <v>423</v>
      </c>
      <c r="F30" s="35">
        <v>61.465721040189123</v>
      </c>
      <c r="G30" s="32">
        <v>19.385342789598109</v>
      </c>
      <c r="H30" s="33">
        <v>19.148936170212767</v>
      </c>
      <c r="I30" s="19"/>
      <c r="J30" s="19"/>
      <c r="L30" s="125" t="s">
        <v>10</v>
      </c>
      <c r="M30" s="126"/>
      <c r="N30" s="126"/>
      <c r="O30" s="38">
        <f t="shared" ref="O30:O33" si="0">IF(LEN(E30)=0,"",E30)</f>
        <v>423</v>
      </c>
      <c r="P30" s="78"/>
      <c r="Q30" s="79"/>
      <c r="R30" s="79"/>
      <c r="S30" s="79"/>
      <c r="T30" s="79"/>
      <c r="U30" s="79"/>
      <c r="V30" s="79"/>
      <c r="W30" s="79"/>
      <c r="X30" s="80"/>
      <c r="Y30" s="81"/>
      <c r="Z30" s="8"/>
      <c r="AA30" s="8"/>
      <c r="AB30" s="8"/>
      <c r="AC30" s="8"/>
      <c r="AD30" s="8"/>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row>
    <row r="31" spans="2:122" s="1" customFormat="1" ht="22.5" customHeight="1" x14ac:dyDescent="0.15">
      <c r="B31" s="127" t="s">
        <v>11</v>
      </c>
      <c r="C31" s="43" t="s">
        <v>12</v>
      </c>
      <c r="D31" s="44"/>
      <c r="E31" s="39">
        <v>180</v>
      </c>
      <c r="F31" s="36">
        <v>64.444444444444443</v>
      </c>
      <c r="G31" s="28">
        <v>16.111111111111111</v>
      </c>
      <c r="H31" s="29">
        <v>19.444444444444446</v>
      </c>
      <c r="I31" s="19"/>
      <c r="J31" s="19"/>
      <c r="K31" s="4"/>
      <c r="L31" s="127" t="s">
        <v>11</v>
      </c>
      <c r="M31" s="43" t="s">
        <v>12</v>
      </c>
      <c r="N31" s="44"/>
      <c r="O31" s="39">
        <f t="shared" si="0"/>
        <v>180</v>
      </c>
      <c r="P31" s="73"/>
      <c r="Q31" s="7"/>
      <c r="R31" s="7"/>
      <c r="S31" s="7"/>
      <c r="T31" s="7"/>
      <c r="U31" s="7"/>
      <c r="V31" s="7"/>
      <c r="W31" s="7"/>
      <c r="X31" s="4"/>
      <c r="Y31" s="74"/>
      <c r="Z31" s="8"/>
      <c r="AA31" s="8"/>
      <c r="AB31" s="8"/>
      <c r="AC31" s="8"/>
      <c r="AD31" s="8"/>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row>
    <row r="32" spans="2:122" s="1" customFormat="1" ht="22.5" customHeight="1" x14ac:dyDescent="0.15">
      <c r="B32" s="128"/>
      <c r="C32" s="41" t="s">
        <v>13</v>
      </c>
      <c r="D32" s="45"/>
      <c r="E32" s="39">
        <v>82</v>
      </c>
      <c r="F32" s="36">
        <v>60.975609756097562</v>
      </c>
      <c r="G32" s="28">
        <v>19.512195121951219</v>
      </c>
      <c r="H32" s="29">
        <v>19.512195121951219</v>
      </c>
      <c r="I32" s="19"/>
      <c r="J32" s="19"/>
      <c r="K32" s="4"/>
      <c r="L32" s="128"/>
      <c r="M32" s="41" t="s">
        <v>13</v>
      </c>
      <c r="N32" s="45"/>
      <c r="O32" s="39">
        <f t="shared" si="0"/>
        <v>82</v>
      </c>
      <c r="P32" s="73"/>
      <c r="Q32" s="7"/>
      <c r="R32" s="7"/>
      <c r="S32" s="7"/>
      <c r="T32" s="7"/>
      <c r="U32" s="7"/>
      <c r="V32" s="7"/>
      <c r="W32" s="7"/>
      <c r="X32" s="4"/>
      <c r="Y32" s="74"/>
      <c r="Z32" s="8"/>
      <c r="AA32" s="8"/>
      <c r="AB32" s="8"/>
      <c r="AC32" s="8"/>
      <c r="AD32" s="8"/>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row>
    <row r="33" spans="2:122" s="1" customFormat="1" ht="22.5" customHeight="1" x14ac:dyDescent="0.15">
      <c r="B33" s="129"/>
      <c r="C33" s="42" t="s">
        <v>14</v>
      </c>
      <c r="D33" s="46"/>
      <c r="E33" s="40">
        <v>138</v>
      </c>
      <c r="F33" s="37">
        <v>61.594202898550719</v>
      </c>
      <c r="G33" s="30">
        <v>21.739130434782609</v>
      </c>
      <c r="H33" s="31">
        <v>16.666666666666664</v>
      </c>
      <c r="I33" s="4"/>
      <c r="J33" s="4"/>
      <c r="L33" s="129"/>
      <c r="M33" s="42" t="s">
        <v>14</v>
      </c>
      <c r="N33" s="46"/>
      <c r="O33" s="40">
        <f t="shared" si="0"/>
        <v>138</v>
      </c>
      <c r="P33" s="75"/>
      <c r="Q33" s="76"/>
      <c r="R33" s="76"/>
      <c r="S33" s="76"/>
      <c r="T33" s="76"/>
      <c r="U33" s="76"/>
      <c r="V33" s="76"/>
      <c r="W33" s="76"/>
      <c r="X33" s="76"/>
      <c r="Y33" s="77"/>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row>
    <row r="34" spans="2:122" s="1" customFormat="1" ht="22.5" customHeight="1" x14ac:dyDescent="0.15">
      <c r="B34" s="109"/>
      <c r="C34" s="110"/>
      <c r="D34" s="111"/>
      <c r="E34" s="112"/>
      <c r="F34" s="114"/>
      <c r="G34" s="114"/>
      <c r="H34" s="114"/>
      <c r="I34" s="4"/>
      <c r="J34" s="4"/>
      <c r="L34" s="109"/>
      <c r="M34" s="110"/>
      <c r="N34" s="111"/>
      <c r="O34" s="112"/>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row>
    <row r="35" spans="2:122" ht="22.5" customHeight="1" x14ac:dyDescent="0.15">
      <c r="D35" s="82" t="str">
        <f>F28</f>
        <v>評価は必要であり、処遇に反映されるべきである</v>
      </c>
      <c r="E35" s="82" t="str">
        <f>G28</f>
        <v>評価は必要であるが、処遇に反映されなくてもいい</v>
      </c>
      <c r="F35" s="82" t="str">
        <f>H28</f>
        <v>評価は必要ではない</v>
      </c>
      <c r="G35" s="82" t="s">
        <v>323</v>
      </c>
      <c r="H35" s="82"/>
      <c r="I35" s="82"/>
      <c r="J35" s="82"/>
      <c r="K35" s="82"/>
    </row>
    <row r="36" spans="2:122" ht="22.5" customHeight="1" x14ac:dyDescent="0.15">
      <c r="C36" t="str">
        <f>C31 &amp; "(n=" &amp; E31 &amp; ")"</f>
        <v>男性・管理職/総合職(n=180)</v>
      </c>
      <c r="D36" s="83">
        <f t="shared" ref="D36:F38" si="1">F31</f>
        <v>64.444444444444443</v>
      </c>
      <c r="E36" s="83">
        <f t="shared" si="1"/>
        <v>16.111111111111111</v>
      </c>
      <c r="F36" s="83">
        <f t="shared" si="1"/>
        <v>19.444444444444446</v>
      </c>
      <c r="G36" s="83">
        <f>SUM(D36:F36)</f>
        <v>100</v>
      </c>
      <c r="H36" s="83"/>
      <c r="I36" s="83"/>
      <c r="J36" s="83"/>
      <c r="K36" s="83"/>
    </row>
    <row r="37" spans="2:122" ht="22.5" customHeight="1" x14ac:dyDescent="0.15">
      <c r="C37" t="str">
        <f>C32 &amp; "(n=" &amp; E32 &amp; ")"</f>
        <v>女性・管理職/総合職(n=82)</v>
      </c>
      <c r="D37" s="83">
        <f t="shared" si="1"/>
        <v>60.975609756097562</v>
      </c>
      <c r="E37" s="83">
        <f t="shared" si="1"/>
        <v>19.512195121951219</v>
      </c>
      <c r="F37" s="83">
        <f t="shared" si="1"/>
        <v>19.512195121951219</v>
      </c>
      <c r="G37" s="83">
        <f t="shared" ref="G37:G39" si="2">SUM(D37:F37)</f>
        <v>100</v>
      </c>
      <c r="H37" s="83"/>
      <c r="I37" s="83"/>
      <c r="J37" s="83"/>
      <c r="K37" s="83"/>
    </row>
    <row r="38" spans="2:122" ht="22.5" customHeight="1" x14ac:dyDescent="0.15">
      <c r="C38" t="str">
        <f>C33 &amp; "(n=" &amp; E33 &amp; ")"</f>
        <v>女性・一般職(n=138)</v>
      </c>
      <c r="D38" s="83">
        <f t="shared" si="1"/>
        <v>61.594202898550719</v>
      </c>
      <c r="E38" s="83">
        <f t="shared" si="1"/>
        <v>21.739130434782609</v>
      </c>
      <c r="F38" s="83">
        <f t="shared" si="1"/>
        <v>16.666666666666664</v>
      </c>
      <c r="G38" s="83">
        <f t="shared" si="2"/>
        <v>100</v>
      </c>
      <c r="H38" s="83"/>
      <c r="I38" s="83"/>
      <c r="J38" s="83"/>
      <c r="K38" s="83"/>
    </row>
    <row r="39" spans="2:122" ht="22.5" customHeight="1" x14ac:dyDescent="0.15">
      <c r="C39" t="str">
        <f>B30 &amp; "(n=" &amp; E30 &amp; ")"</f>
        <v>全体(n=423)</v>
      </c>
      <c r="D39" s="83">
        <f>F30</f>
        <v>61.465721040189123</v>
      </c>
      <c r="E39" s="83">
        <f t="shared" ref="E39:F39" si="3">G30</f>
        <v>19.385342789598109</v>
      </c>
      <c r="F39" s="83">
        <f t="shared" si="3"/>
        <v>19.148936170212767</v>
      </c>
      <c r="G39" s="83">
        <f t="shared" si="2"/>
        <v>100</v>
      </c>
      <c r="H39" s="83"/>
      <c r="I39" s="83"/>
      <c r="J39" s="83"/>
      <c r="K39" s="83"/>
    </row>
    <row r="40" spans="2:122" ht="22.5" customHeight="1" x14ac:dyDescent="0.15"/>
    <row r="41" spans="2:122" ht="22.5" customHeight="1" x14ac:dyDescent="0.15"/>
    <row r="42" spans="2:122" ht="22.5" customHeight="1" x14ac:dyDescent="0.15"/>
    <row r="43" spans="2:122" ht="22.5" customHeight="1" x14ac:dyDescent="0.15"/>
    <row r="44" spans="2:122" ht="22.5" customHeight="1" x14ac:dyDescent="0.15"/>
    <row r="45" spans="2:122" ht="22.5" customHeight="1" x14ac:dyDescent="0.15"/>
    <row r="46" spans="2:122" ht="22.5" customHeight="1" x14ac:dyDescent="0.15"/>
    <row r="47" spans="2:122" ht="22.5" customHeight="1" x14ac:dyDescent="0.15"/>
    <row r="48" spans="2:122" ht="22.5" customHeight="1" x14ac:dyDescent="0.15"/>
    <row r="49" ht="22.5" customHeight="1" x14ac:dyDescent="0.15"/>
    <row r="50" ht="22.5" customHeight="1" x14ac:dyDescent="0.15"/>
    <row r="51" ht="22.5" customHeight="1" x14ac:dyDescent="0.15"/>
  </sheetData>
  <mergeCells count="4">
    <mergeCell ref="B30:D30"/>
    <mergeCell ref="B31:B33"/>
    <mergeCell ref="L30:N30"/>
    <mergeCell ref="L31:L33"/>
  </mergeCells>
  <phoneticPr fontId="5"/>
  <conditionalFormatting sqref="Y28:AD28 C31:C32 F28:J28">
    <cfRule type="cellIs" dxfId="1" priority="2" stopIfTrue="1" operator="equal">
      <formula>"."</formula>
    </cfRule>
  </conditionalFormatting>
  <conditionalFormatting sqref="M31:M32">
    <cfRule type="cellIs" dxfId="0" priority="1" stopIfTrue="1" operator="equal">
      <formula>"."</formula>
    </cfRule>
  </conditionalFormatting>
  <pageMargins left="0.23622047244094491" right="0.27559055118110237" top="0.19685039370078741" bottom="0.51181102362204722" header="0.51181102362204722" footer="0.31496062992125984"/>
  <pageSetup paperSize="9" scale="92" orientation="landscape" r:id="rId1"/>
  <headerFooter alignWithMargins="0">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90</vt:i4>
      </vt:variant>
    </vt:vector>
  </HeadingPairs>
  <TitlesOfParts>
    <vt:vector size="90" baseType="lpstr">
      <vt:lpstr>1【AREA】</vt:lpstr>
      <vt:lpstr>2【SQ1】</vt:lpstr>
      <vt:lpstr>3【SQ2】</vt:lpstr>
      <vt:lpstr>4【SQ3】</vt:lpstr>
      <vt:lpstr>5【SQ4S1】</vt:lpstr>
      <vt:lpstr>6【SQ4S2】</vt:lpstr>
      <vt:lpstr>7【SQ5S1】</vt:lpstr>
      <vt:lpstr>8【SQ5S2】</vt:lpstr>
      <vt:lpstr>10【SQ7S1】</vt:lpstr>
      <vt:lpstr>11【SQ7S2】</vt:lpstr>
      <vt:lpstr>13【SQ9S1】</vt:lpstr>
      <vt:lpstr>14【SQ9S2】</vt:lpstr>
      <vt:lpstr>15【Q1】</vt:lpstr>
      <vt:lpstr>16【Q2】</vt:lpstr>
      <vt:lpstr>17【Q3S1】</vt:lpstr>
      <vt:lpstr>18【Q3S2】</vt:lpstr>
      <vt:lpstr>19【Q4S1】</vt:lpstr>
      <vt:lpstr>20【Q4S2】</vt:lpstr>
      <vt:lpstr>21【Q5】</vt:lpstr>
      <vt:lpstr>22【Q6】</vt:lpstr>
      <vt:lpstr>25【Q8】</vt:lpstr>
      <vt:lpstr>29【Q10】</vt:lpstr>
      <vt:lpstr>30【Q11】</vt:lpstr>
      <vt:lpstr>31【Q12】</vt:lpstr>
      <vt:lpstr>32【Q13】</vt:lpstr>
      <vt:lpstr>33【Q14】</vt:lpstr>
      <vt:lpstr>35【Q15】</vt:lpstr>
      <vt:lpstr>36【Q16】</vt:lpstr>
      <vt:lpstr>37【Q17】</vt:lpstr>
      <vt:lpstr>38【Q18】</vt:lpstr>
      <vt:lpstr>39【Q19】</vt:lpstr>
      <vt:lpstr>40【Q20】</vt:lpstr>
      <vt:lpstr>41【Q21】</vt:lpstr>
      <vt:lpstr>42【Q22】</vt:lpstr>
      <vt:lpstr>Q23男女年代別</vt:lpstr>
      <vt:lpstr>43【Q23S1】</vt:lpstr>
      <vt:lpstr>44【Q23S2】</vt:lpstr>
      <vt:lpstr>45【Q23S3】</vt:lpstr>
      <vt:lpstr>46【Q23S4】</vt:lpstr>
      <vt:lpstr>47【Q23S5】</vt:lpstr>
      <vt:lpstr>48【Q24】</vt:lpstr>
      <vt:lpstr>49【Q25】</vt:lpstr>
      <vt:lpstr>51【Q26S2】</vt:lpstr>
      <vt:lpstr>52【Q27】</vt:lpstr>
      <vt:lpstr>53【Q28】</vt:lpstr>
      <vt:lpstr>54【Q29】</vt:lpstr>
      <vt:lpstr>55【Q30】</vt:lpstr>
      <vt:lpstr>56【Q31】</vt:lpstr>
      <vt:lpstr>57【Q32】</vt:lpstr>
      <vt:lpstr>58【Q33】</vt:lpstr>
      <vt:lpstr>59【Q34】</vt:lpstr>
      <vt:lpstr>60【Q35】</vt:lpstr>
      <vt:lpstr>61【Q36】</vt:lpstr>
      <vt:lpstr>62【Q37S1】</vt:lpstr>
      <vt:lpstr>63【Q37S2】</vt:lpstr>
      <vt:lpstr>64【Q37S3】</vt:lpstr>
      <vt:lpstr>65【Q37S4】</vt:lpstr>
      <vt:lpstr>66【Q37S5】</vt:lpstr>
      <vt:lpstr>67【Q37S6】</vt:lpstr>
      <vt:lpstr>68【Q38】</vt:lpstr>
      <vt:lpstr>69【Q39】</vt:lpstr>
      <vt:lpstr>70【Q40】</vt:lpstr>
      <vt:lpstr>71【Q41】</vt:lpstr>
      <vt:lpstr>72【Q42】</vt:lpstr>
      <vt:lpstr>73【Q43】</vt:lpstr>
      <vt:lpstr>74【Q44】</vt:lpstr>
      <vt:lpstr>75【Q45】</vt:lpstr>
      <vt:lpstr>76【Q46】</vt:lpstr>
      <vt:lpstr>77【Q47】</vt:lpstr>
      <vt:lpstr>79【Q49】</vt:lpstr>
      <vt:lpstr>81【Q50S2】</vt:lpstr>
      <vt:lpstr>82【Q51】</vt:lpstr>
      <vt:lpstr>83【Q52】</vt:lpstr>
      <vt:lpstr>Q51x52</vt:lpstr>
      <vt:lpstr>84【Q53】</vt:lpstr>
      <vt:lpstr>85【Q54】</vt:lpstr>
      <vt:lpstr>86【Q55】</vt:lpstr>
      <vt:lpstr>88【Q57】</vt:lpstr>
      <vt:lpstr>89【Q58】</vt:lpstr>
      <vt:lpstr>96【Q65】</vt:lpstr>
      <vt:lpstr>97【Q66】</vt:lpstr>
      <vt:lpstr>98【Q67】</vt:lpstr>
      <vt:lpstr>管理職経験の有無Q67</vt:lpstr>
      <vt:lpstr>Q65Q67</vt:lpstr>
      <vt:lpstr>99【Q68】</vt:lpstr>
      <vt:lpstr>100【Q69】</vt:lpstr>
      <vt:lpstr>102【Q70S2】</vt:lpstr>
      <vt:lpstr>103【Q71】</vt:lpstr>
      <vt:lpstr>104【Q72】</vt:lpstr>
      <vt:lpstr>105【Q73】</vt:lpstr>
    </vt:vector>
  </TitlesOfParts>
  <Company>MACROMILL,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Quick-CROSS3</dc:title>
  <dc:creator>myamaya</dc:creator>
  <cp:lastModifiedBy>cmiyamoto</cp:lastModifiedBy>
  <cp:lastPrinted>2005-12-14T02:10:56Z</cp:lastPrinted>
  <dcterms:created xsi:type="dcterms:W3CDTF">2004-02-16T09:27:34Z</dcterms:created>
  <dcterms:modified xsi:type="dcterms:W3CDTF">2019-09-12T03:34:52Z</dcterms:modified>
</cp:coreProperties>
</file>